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00.6\common\004建設課\020 水道係\担当者フォルダ\調査もの\R4\公営企業に係る経営比較分析表（令和３年度決算）\16 玉東町\簡水\"/>
    </mc:Choice>
  </mc:AlternateContent>
  <xr:revisionPtr revIDLastSave="0" documentId="13_ncr:1_{8EFA78CB-8865-4FEA-A742-15891DFFDB33}" xr6:coauthVersionLast="45" xr6:coauthVersionMax="45" xr10:uidLastSave="{00000000-0000-0000-0000-000000000000}"/>
  <workbookProtection workbookAlgorithmName="SHA-512" workbookHashValue="jxF8Ty3QUP9JDVycJ81OEk5np6gyUszppoTbNor7zXM7fCLbkndH1zID0RUeSrqc+NPfzT9nh9gWb7O6CDX44A==" workbookSaltValue="NMxyziTgj0W9RiHSjqJwv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<sst xmlns="http://schemas.openxmlformats.org/spreadsheetml/2006/main" count="233" uniqueCount="117">
  <si>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</si>
  <si>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</si>
  <si>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</si>
  <si>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</si>
  <si>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</si>
  <si>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</si>
  <si>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</si>
  <si>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</si>
  <si>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</si>
  <si>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</si>
  <si>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</si>
  <si>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</si>
  <si>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</si>
  <si>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</si>
  <si>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</si>
  <si>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</si>
  <si>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</si>
  <si>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</si>
  <si>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</si>
  <si>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</si>
  <si>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</si>
  <si>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</si>
  <si>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</si>
  <si>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</si>
  <si>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</si>
  <si>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</si>
  <si>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</si>
  <si>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</si>
  <si>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</si>
  <si>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</si>
  <si>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</si>
  <si>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</si>
  <si>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</si>
  <si>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</si>
  <si>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</si>
  <si>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</si>
  <si>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</si>
  <si>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</si>
  <si>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</si>
  <si>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</si>
  <si>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</si>
  <si>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</si>
  <si>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</si>
  <si>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</si>
  <si>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</si>
  <si>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</si>
  <si>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</si>
  <si>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</si>
  <si>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</si>
  <si>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</si>
  <si>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</si>
  <si>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</si>
  <si>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</si>
  <si>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</si>
  <si>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</si>
  <si>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</si>
  <si>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</si>
  <si>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</si>
  <si>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</si>
  <si>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</si>
  <si>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</si>
  <si>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</si>
  <si>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</si>
  <si>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</si>
  <si>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</si>
  <si>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</si>
  <si>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</si>
  <si>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</si>
  <si>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</si>
  <si>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</si>
  <si>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</si>
  <si>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</si>
  <si>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</si>
  <si>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</si>
  <si>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</si>
  <si>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</si>
  <si>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</si>
  <si>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</si>
  <si>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</si>
  <si>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</si>
  <si>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</si>
  <si>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</si>
  <si>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</si>
  <si>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</si>
  <si>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</si>
  <si>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</si>
  <si>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</si>
  <si>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</si>
  <si>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</si>
  <si>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</si>
  <si>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</si>
  <si>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</si>
  <si>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</si>
  <si>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</si>
  <si>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</si>
  <si>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</si>
  <si>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</si>
  <si>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</si>
  <si>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</si>
  <si>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</si>
  <si>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</si>
  <si>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</si>
  <si>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</si>
  <si>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</si>
  <si>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</si>
  <si>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</si>
  <si>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</si>
  <si>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</si>
  <si>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</si>
  <si>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</si>
  <si>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</si>
  <si>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</si>
  <si>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</si>
  <si>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</si>
  <si>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継続事業によって水道施設の更新が済んでおり、耐用年数を考慮すると次の更新時期が令和１０年度から開始されると想定される。
　よって当面の状況は道路改良工事による水道管の付替え、分譲地の造成等による水道管工事等によって若干の更新を行う程度である。</t>
    <rPh sb="1" eb="3">
      <t>ケイゾク</t>
    </rPh>
    <rPh sb="3" eb="5">
      <t>ジギョウ</t>
    </rPh>
    <rPh sb="9" eb="11">
      <t>スイドウ</t>
    </rPh>
    <rPh sb="11" eb="13">
      <t>シセツ</t>
    </rPh>
    <rPh sb="14" eb="16">
      <t>コウシン</t>
    </rPh>
    <rPh sb="17" eb="18">
      <t>ス</t>
    </rPh>
    <rPh sb="23" eb="25">
      <t>タイヨウ</t>
    </rPh>
    <rPh sb="25" eb="27">
      <t>ネンスウ</t>
    </rPh>
    <rPh sb="28" eb="30">
      <t>コウリョ</t>
    </rPh>
    <rPh sb="33" eb="34">
      <t>ツギ</t>
    </rPh>
    <rPh sb="35" eb="37">
      <t>コウシン</t>
    </rPh>
    <rPh sb="37" eb="39">
      <t>ジキ</t>
    </rPh>
    <rPh sb="40" eb="41">
      <t>レイ</t>
    </rPh>
    <rPh sb="41" eb="42">
      <t>ワ</t>
    </rPh>
    <rPh sb="44" eb="46">
      <t>ネンド</t>
    </rPh>
    <rPh sb="48" eb="50">
      <t>カイシ</t>
    </rPh>
    <rPh sb="54" eb="56">
      <t>ソウテイ</t>
    </rPh>
    <rPh sb="65" eb="67">
      <t>トウメン</t>
    </rPh>
    <rPh sb="68" eb="70">
      <t>ジョウキョウ</t>
    </rPh>
    <rPh sb="71" eb="73">
      <t>ドウロ</t>
    </rPh>
    <rPh sb="73" eb="75">
      <t>カイリョウ</t>
    </rPh>
    <rPh sb="75" eb="77">
      <t>コウジ</t>
    </rPh>
    <rPh sb="80" eb="83">
      <t>スイドウカン</t>
    </rPh>
    <rPh sb="84" eb="86">
      <t>ツケカ</t>
    </rPh>
    <rPh sb="88" eb="91">
      <t>ブンジョウチ</t>
    </rPh>
    <rPh sb="92" eb="94">
      <t>ゾウセイ</t>
    </rPh>
    <rPh sb="94" eb="95">
      <t>トウ</t>
    </rPh>
    <rPh sb="98" eb="101">
      <t>スイドウカン</t>
    </rPh>
    <rPh sb="101" eb="103">
      <t>コウジ</t>
    </rPh>
    <rPh sb="103" eb="104">
      <t>ナド</t>
    </rPh>
    <rPh sb="108" eb="110">
      <t>ジャッカン</t>
    </rPh>
    <rPh sb="111" eb="113">
      <t>コウシン</t>
    </rPh>
    <rPh sb="114" eb="115">
      <t>オコナ</t>
    </rPh>
    <rPh sb="116" eb="118">
      <t>テイド</t>
    </rPh>
    <phoneticPr fontId="4"/>
  </si>
  <si>
    <t xml:space="preserve"> 水道未普及地域の解消を目指す当初の目的はほぼ達成されたため、大幅な普及率の向上は見込めない中、給水人口は毎年減少傾向にある。必要最低限の修繕による設備の維持など、費用を抑えるため経営努力は行っているものの、料金回収率の低さや、企業会計移行に伴う支出の増加等により、一般会計からの繰入金に依存せざるを得ない状況である。
　しかし、引き続き、安心安全な水道水を安定的に供給していくためには、今後設備の更新が必要不可欠となっていく。そのため、水道事業ビジョン、経営戦略に基づき、計画的及び効率的に設備を更新していき、さらには、各設備の状況を的確に把握し、延命化か更新かを見極めるなど、少しでも経費の抑制に繋がるよう努めていく必要がある。</t>
    <rPh sb="1" eb="3">
      <t>スイドウ</t>
    </rPh>
    <rPh sb="3" eb="6">
      <t>ミフキュウ</t>
    </rPh>
    <rPh sb="6" eb="8">
      <t>チイキ</t>
    </rPh>
    <rPh sb="9" eb="11">
      <t>カイショウ</t>
    </rPh>
    <rPh sb="12" eb="14">
      <t>メザ</t>
    </rPh>
    <rPh sb="15" eb="17">
      <t>トウショ</t>
    </rPh>
    <rPh sb="18" eb="20">
      <t>モクテキ</t>
    </rPh>
    <rPh sb="23" eb="25">
      <t>タッセイ</t>
    </rPh>
    <rPh sb="31" eb="33">
      <t>オオハバ</t>
    </rPh>
    <rPh sb="34" eb="36">
      <t>フキュウ</t>
    </rPh>
    <rPh sb="36" eb="37">
      <t>リツ</t>
    </rPh>
    <rPh sb="38" eb="40">
      <t>コウジョウ</t>
    </rPh>
    <rPh sb="41" eb="43">
      <t>ミコ</t>
    </rPh>
    <rPh sb="46" eb="47">
      <t>ナカ</t>
    </rPh>
    <rPh sb="48" eb="50">
      <t>キュウスイ</t>
    </rPh>
    <rPh sb="50" eb="52">
      <t>ジンコウ</t>
    </rPh>
    <rPh sb="53" eb="55">
      <t>マイトシ</t>
    </rPh>
    <rPh sb="55" eb="57">
      <t>ゲンショウ</t>
    </rPh>
    <rPh sb="57" eb="59">
      <t>ケイコウ</t>
    </rPh>
    <rPh sb="63" eb="65">
      <t>ヒツヨウ</t>
    </rPh>
    <rPh sb="65" eb="68">
      <t>サイテイゲン</t>
    </rPh>
    <rPh sb="69" eb="71">
      <t>シュウゼン</t>
    </rPh>
    <rPh sb="74" eb="76">
      <t>セツビ</t>
    </rPh>
    <rPh sb="77" eb="79">
      <t>イジ</t>
    </rPh>
    <rPh sb="82" eb="84">
      <t>ヒヨウ</t>
    </rPh>
    <rPh sb="85" eb="86">
      <t>オサ</t>
    </rPh>
    <rPh sb="90" eb="92">
      <t>ケイエイ</t>
    </rPh>
    <rPh sb="92" eb="94">
      <t>ドリョク</t>
    </rPh>
    <rPh sb="95" eb="96">
      <t>オコナ</t>
    </rPh>
    <rPh sb="104" eb="106">
      <t>リョウキン</t>
    </rPh>
    <rPh sb="106" eb="108">
      <t>カイシュウ</t>
    </rPh>
    <rPh sb="108" eb="109">
      <t>リツ</t>
    </rPh>
    <rPh sb="110" eb="111">
      <t>ヒク</t>
    </rPh>
    <rPh sb="114" eb="116">
      <t>キギョウ</t>
    </rPh>
    <rPh sb="116" eb="118">
      <t>カイケイ</t>
    </rPh>
    <rPh sb="118" eb="120">
      <t>イコウ</t>
    </rPh>
    <rPh sb="121" eb="122">
      <t>トモナ</t>
    </rPh>
    <rPh sb="123" eb="125">
      <t>シシュツ</t>
    </rPh>
    <rPh sb="126" eb="128">
      <t>ゾウカ</t>
    </rPh>
    <rPh sb="128" eb="129">
      <t>トウ</t>
    </rPh>
    <rPh sb="133" eb="135">
      <t>イッパン</t>
    </rPh>
    <rPh sb="135" eb="137">
      <t>カイケイ</t>
    </rPh>
    <rPh sb="140" eb="142">
      <t>クリイレ</t>
    </rPh>
    <rPh sb="142" eb="143">
      <t>キン</t>
    </rPh>
    <rPh sb="144" eb="146">
      <t>イゾン</t>
    </rPh>
    <rPh sb="150" eb="151">
      <t>エ</t>
    </rPh>
    <rPh sb="153" eb="155">
      <t>ジョウキョウ</t>
    </rPh>
    <rPh sb="165" eb="166">
      <t>ヒ</t>
    </rPh>
    <rPh sb="167" eb="168">
      <t>ツヅ</t>
    </rPh>
    <rPh sb="170" eb="172">
      <t>アンシン</t>
    </rPh>
    <rPh sb="172" eb="174">
      <t>アンゼン</t>
    </rPh>
    <rPh sb="175" eb="178">
      <t>スイドウスイ</t>
    </rPh>
    <rPh sb="179" eb="182">
      <t>アンテイテキ</t>
    </rPh>
    <rPh sb="183" eb="185">
      <t>キョウキュウ</t>
    </rPh>
    <rPh sb="194" eb="196">
      <t>コンゴ</t>
    </rPh>
    <rPh sb="196" eb="198">
      <t>セツビ</t>
    </rPh>
    <rPh sb="199" eb="201">
      <t>コウシン</t>
    </rPh>
    <rPh sb="202" eb="204">
      <t>ヒツヨウ</t>
    </rPh>
    <rPh sb="204" eb="207">
      <t>フカケツ</t>
    </rPh>
    <rPh sb="219" eb="221">
      <t>スイドウ</t>
    </rPh>
    <rPh sb="221" eb="223">
      <t>ジギョウ</t>
    </rPh>
    <rPh sb="228" eb="230">
      <t>ケイエイ</t>
    </rPh>
    <rPh sb="230" eb="232">
      <t>センリャク</t>
    </rPh>
    <rPh sb="233" eb="234">
      <t>モト</t>
    </rPh>
    <rPh sb="237" eb="240">
      <t>ケイカクテキ</t>
    </rPh>
    <rPh sb="240" eb="241">
      <t>オヨ</t>
    </rPh>
    <rPh sb="242" eb="245">
      <t>コウリツテキ</t>
    </rPh>
    <rPh sb="246" eb="248">
      <t>セツビ</t>
    </rPh>
    <rPh sb="249" eb="251">
      <t>コウシン</t>
    </rPh>
    <rPh sb="261" eb="262">
      <t>カク</t>
    </rPh>
    <rPh sb="262" eb="264">
      <t>セツビ</t>
    </rPh>
    <rPh sb="265" eb="267">
      <t>ジョウキョウ</t>
    </rPh>
    <rPh sb="268" eb="270">
      <t>テキカク</t>
    </rPh>
    <rPh sb="271" eb="273">
      <t>ハアク</t>
    </rPh>
    <rPh sb="275" eb="277">
      <t>エンメイ</t>
    </rPh>
    <rPh sb="277" eb="278">
      <t>カ</t>
    </rPh>
    <rPh sb="279" eb="281">
      <t>コウシン</t>
    </rPh>
    <rPh sb="283" eb="285">
      <t>ミキワ</t>
    </rPh>
    <rPh sb="290" eb="291">
      <t>スコ</t>
    </rPh>
    <rPh sb="294" eb="296">
      <t>ケイヒ</t>
    </rPh>
    <rPh sb="297" eb="299">
      <t>ヨクセイ</t>
    </rPh>
    <rPh sb="300" eb="301">
      <t>ツナ</t>
    </rPh>
    <rPh sb="305" eb="306">
      <t>ツト</t>
    </rPh>
    <rPh sb="310" eb="312">
      <t>ヒツヨウ</t>
    </rPh>
    <phoneticPr fontId="4"/>
  </si>
  <si>
    <t>①収益的収支比率は増加傾向にあったが、Ｒ3年度では減少に転じた。公営企業会計への移行準備で多額の費用が必要となったためである。④企業債残高対給水収益比率は減少傾向にある。これは平成２０年度までに行われた継続事業により年々と地方債償還金が増加していたが、平成３０年度で地方債の一部が償還されたことが要因である。今後も地方債が年々と償還されることに伴い、改善されていく。
⑤料金回収率は増加傾向にあったものの、Ｒ3年度では減少に転じた。100％を下回っていることから、経営は一般会計に依存している状態である。今後は更に減少していくと予想される。
⑥給水原価は減少傾向にある。これも地方債の償還が進んでいるためである。
⑧有収率は平均よりも高いが、漏水の早期発見により、有収率の改善に努める。
　</t>
    <rPh sb="1" eb="3">
      <t>シュウエキ</t>
    </rPh>
    <rPh sb="3" eb="4">
      <t>テキ</t>
    </rPh>
    <rPh sb="4" eb="6">
      <t>シュウシ</t>
    </rPh>
    <rPh sb="6" eb="8">
      <t>ヒリツ</t>
    </rPh>
    <rPh sb="9" eb="11">
      <t>ゾウカ</t>
    </rPh>
    <rPh sb="11" eb="13">
      <t>ケイコウ</t>
    </rPh>
    <rPh sb="21" eb="23">
      <t>ネンド</t>
    </rPh>
    <rPh sb="25" eb="27">
      <t>ゲンショウ</t>
    </rPh>
    <rPh sb="28" eb="29">
      <t>テン</t>
    </rPh>
    <rPh sb="32" eb="34">
      <t>コウエイ</t>
    </rPh>
    <rPh sb="34" eb="36">
      <t>キギョウ</t>
    </rPh>
    <rPh sb="36" eb="38">
      <t>カイケイ</t>
    </rPh>
    <rPh sb="40" eb="42">
      <t>イコウ</t>
    </rPh>
    <rPh sb="42" eb="44">
      <t>ジュンビ</t>
    </rPh>
    <rPh sb="45" eb="47">
      <t>タガク</t>
    </rPh>
    <rPh sb="48" eb="50">
      <t>ヒヨウ</t>
    </rPh>
    <rPh sb="51" eb="53">
      <t>ヒツヨウ</t>
    </rPh>
    <rPh sb="64" eb="66">
      <t>キギョウ</t>
    </rPh>
    <rPh sb="66" eb="67">
      <t>サイ</t>
    </rPh>
    <rPh sb="67" eb="69">
      <t>ザンダカ</t>
    </rPh>
    <rPh sb="69" eb="70">
      <t>タイ</t>
    </rPh>
    <rPh sb="70" eb="72">
      <t>キュウスイ</t>
    </rPh>
    <rPh sb="72" eb="74">
      <t>シュウエキ</t>
    </rPh>
    <rPh sb="74" eb="76">
      <t>ヒリツ</t>
    </rPh>
    <rPh sb="77" eb="79">
      <t>ゲンショウ</t>
    </rPh>
    <rPh sb="79" eb="81">
      <t>ケイコウ</t>
    </rPh>
    <rPh sb="88" eb="90">
      <t>ヘイセイ</t>
    </rPh>
    <rPh sb="92" eb="94">
      <t>ネンド</t>
    </rPh>
    <rPh sb="97" eb="98">
      <t>オコナ</t>
    </rPh>
    <rPh sb="101" eb="105">
      <t>ケイゾクジギョウ</t>
    </rPh>
    <rPh sb="108" eb="110">
      <t>ネンネン</t>
    </rPh>
    <rPh sb="111" eb="114">
      <t>チホウサイ</t>
    </rPh>
    <rPh sb="114" eb="116">
      <t>ショウカン</t>
    </rPh>
    <rPh sb="116" eb="117">
      <t>キン</t>
    </rPh>
    <rPh sb="118" eb="120">
      <t>ゾウカ</t>
    </rPh>
    <rPh sb="131" eb="132">
      <t>ド</t>
    </rPh>
    <rPh sb="133" eb="136">
      <t>チホウサイ</t>
    </rPh>
    <rPh sb="137" eb="139">
      <t>イチブ</t>
    </rPh>
    <rPh sb="140" eb="142">
      <t>ショウカン</t>
    </rPh>
    <rPh sb="148" eb="150">
      <t>ヨウイン</t>
    </rPh>
    <rPh sb="154" eb="156">
      <t>コンゴ</t>
    </rPh>
    <rPh sb="157" eb="160">
      <t>チホウサイ</t>
    </rPh>
    <rPh sb="161" eb="163">
      <t>ネンネン</t>
    </rPh>
    <rPh sb="164" eb="166">
      <t>ショウカン</t>
    </rPh>
    <rPh sb="172" eb="173">
      <t>トモナ</t>
    </rPh>
    <rPh sb="175" eb="177">
      <t>カイゼン</t>
    </rPh>
    <rPh sb="185" eb="187">
      <t>リョウキン</t>
    </rPh>
    <rPh sb="187" eb="189">
      <t>カイシュウ</t>
    </rPh>
    <rPh sb="189" eb="190">
      <t>リツ</t>
    </rPh>
    <rPh sb="191" eb="193">
      <t>ゾウカ</t>
    </rPh>
    <rPh sb="193" eb="195">
      <t>ケイコウ</t>
    </rPh>
    <rPh sb="212" eb="213">
      <t>テン</t>
    </rPh>
    <rPh sb="221" eb="223">
      <t>シタマワ</t>
    </rPh>
    <rPh sb="232" eb="234">
      <t>ケイエイ</t>
    </rPh>
    <rPh sb="235" eb="237">
      <t>イッパン</t>
    </rPh>
    <rPh sb="237" eb="239">
      <t>カイケイ</t>
    </rPh>
    <rPh sb="240" eb="242">
      <t>イゾン</t>
    </rPh>
    <rPh sb="246" eb="248">
      <t>ジョウタイ</t>
    </rPh>
    <rPh sb="252" eb="254">
      <t>コンゴ</t>
    </rPh>
    <rPh sb="255" eb="256">
      <t>サラ</t>
    </rPh>
    <rPh sb="257" eb="259">
      <t>ゲンショウ</t>
    </rPh>
    <rPh sb="264" eb="266">
      <t>ヨソウ</t>
    </rPh>
    <rPh sb="272" eb="274">
      <t>キュウスイ</t>
    </rPh>
    <rPh sb="274" eb="276">
      <t>ゲンカ</t>
    </rPh>
    <rPh sb="277" eb="279">
      <t>ゲンショウ</t>
    </rPh>
    <rPh sb="279" eb="281">
      <t>ケイコウ</t>
    </rPh>
    <rPh sb="288" eb="291">
      <t>チホウサイ</t>
    </rPh>
    <rPh sb="292" eb="294">
      <t>ショウカン</t>
    </rPh>
    <rPh sb="295" eb="296">
      <t>スス</t>
    </rPh>
    <rPh sb="308" eb="311">
      <t>ユウシュウリツ</t>
    </rPh>
    <rPh sb="312" eb="314">
      <t>ヘイキン</t>
    </rPh>
    <rPh sb="317" eb="318">
      <t>タカ</t>
    </rPh>
    <rPh sb="321" eb="323">
      <t>ロウスイ</t>
    </rPh>
    <rPh sb="324" eb="326">
      <t>ソウキ</t>
    </rPh>
    <rPh sb="326" eb="328">
      <t>ハッケン</t>
    </rPh>
    <rPh sb="332" eb="335">
      <t>ユウシュウリツ</t>
    </rPh>
    <rPh sb="336" eb="338">
      <t>カイゼン</t>
    </rPh>
    <rPh sb="339" eb="3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</si>
</sst>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1.74</c:v>
                </c:pt>
                <c:pt idx="3">
                  <c:v>0</c:v>
                </c:pt>
                <c:pt idx="4">
                  <c:v>0</c:v>
                </c:pt>
              </c:numCache>
            </c:numRef>
          </c:val>
          <c:extLst>
            <c:ext xmlns:c16="http://schemas.microsoft.com/office/drawing/2014/chart" uri="{C3380CC4-5D6E-409C-BE32-E72D297353CC}">
              <c16:uniqueId val="{00000000-A501-40D6-A9F0-D1978AB82C9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A501-40D6-A9F0-D1978AB82C9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73.77</c:v>
                </c:pt>
                <c:pt idx="1">
                  <c:v>71.94</c:v>
                </c:pt>
                <c:pt idx="2">
                  <c:v>74.849999999999994</c:v>
                </c:pt>
                <c:pt idx="3">
                  <c:v>77.239999999999995</c:v>
                </c:pt>
                <c:pt idx="4">
                  <c:v>78.19</c:v>
                </c:pt>
              </c:numCache>
            </c:numRef>
          </c:val>
          <c:extLst>
            <c:ext xmlns:c16="http://schemas.microsoft.com/office/drawing/2014/chart" uri="{C3380CC4-5D6E-409C-BE32-E72D297353CC}">
              <c16:uniqueId val="{00000000-8486-42D1-AC5C-60AA08AB594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8486-42D1-AC5C-60AA08AB594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84.09</c:v>
                </c:pt>
                <c:pt idx="1">
                  <c:v>85.02</c:v>
                </c:pt>
                <c:pt idx="2">
                  <c:v>81.05</c:v>
                </c:pt>
                <c:pt idx="3">
                  <c:v>82.36</c:v>
                </c:pt>
                <c:pt idx="4">
                  <c:v>81.06</c:v>
                </c:pt>
              </c:numCache>
            </c:numRef>
          </c:val>
          <c:extLst>
            <c:ext xmlns:c16="http://schemas.microsoft.com/office/drawing/2014/chart" uri="{C3380CC4-5D6E-409C-BE32-E72D297353CC}">
              <c16:uniqueId val="{00000000-1497-4D00-9DFF-4AE6969E694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1497-4D00-9DFF-4AE6969E694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66.39</c:v>
                </c:pt>
                <c:pt idx="1">
                  <c:v>65.33</c:v>
                </c:pt>
                <c:pt idx="2">
                  <c:v>76.53</c:v>
                </c:pt>
                <c:pt idx="3">
                  <c:v>77.25</c:v>
                </c:pt>
                <c:pt idx="4">
                  <c:v>74.91</c:v>
                </c:pt>
              </c:numCache>
            </c:numRef>
          </c:val>
          <c:extLst>
            <c:ext xmlns:c16="http://schemas.microsoft.com/office/drawing/2014/chart" uri="{C3380CC4-5D6E-409C-BE32-E72D297353CC}">
              <c16:uniqueId val="{00000000-8E49-4C94-934B-949EF4953B0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8E49-4C94-934B-949EF4953B0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6-4E79-B6F3-0170525461E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6-4E79-B6F3-0170525461E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5-465A-9E7C-9F1BEE259BC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5-465A-9E7C-9F1BEE259BC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B3-4721-B179-5CBBB52E09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B3-4721-B179-5CBBB52E09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F5-46CB-A760-49F7EAE2C06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F5-46CB-A760-49F7EAE2C06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781.35</c:v>
                </c:pt>
                <c:pt idx="1">
                  <c:v>694.74</c:v>
                </c:pt>
                <c:pt idx="2">
                  <c:v>659.51</c:v>
                </c:pt>
                <c:pt idx="3">
                  <c:v>570.15</c:v>
                </c:pt>
                <c:pt idx="4">
                  <c:v>514.57000000000005</c:v>
                </c:pt>
              </c:numCache>
            </c:numRef>
          </c:val>
          <c:extLst>
            <c:ext xmlns:c16="http://schemas.microsoft.com/office/drawing/2014/chart" uri="{C3380CC4-5D6E-409C-BE32-E72D297353CC}">
              <c16:uniqueId val="{00000000-68B0-4AE7-8B7C-E564F1A20B2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68B0-4AE7-8B7C-E564F1A20B2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59.95</c:v>
                </c:pt>
                <c:pt idx="1">
                  <c:v>59.56</c:v>
                </c:pt>
                <c:pt idx="2">
                  <c:v>70.47</c:v>
                </c:pt>
                <c:pt idx="3">
                  <c:v>71.989999999999995</c:v>
                </c:pt>
                <c:pt idx="4">
                  <c:v>70.37</c:v>
                </c:pt>
              </c:numCache>
            </c:numRef>
          </c:val>
          <c:extLst>
            <c:ext xmlns:c16="http://schemas.microsoft.com/office/drawing/2014/chart" uri="{C3380CC4-5D6E-409C-BE32-E72D297353CC}">
              <c16:uniqueId val="{00000000-60BB-479D-A195-5800029CDE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60BB-479D-A195-5800029CDE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275.81</c:v>
                </c:pt>
                <c:pt idx="1">
                  <c:v>279.36</c:v>
                </c:pt>
                <c:pt idx="2">
                  <c:v>237.32</c:v>
                </c:pt>
                <c:pt idx="3">
                  <c:v>234.5</c:v>
                </c:pt>
                <c:pt idx="4">
                  <c:v>240.46</c:v>
                </c:pt>
              </c:numCache>
            </c:numRef>
          </c:val>
          <c:extLst>
            <c:ext xmlns:c16="http://schemas.microsoft.com/office/drawing/2014/chart" uri="{C3380CC4-5D6E-409C-BE32-E72D297353CC}">
              <c16:uniqueId val="{00000000-0337-4993-AFEE-3593A1C45B5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0337-4993-AFEE-3593A1C45B5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85" zoomScaleNormal="85"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玉東町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5206</v>
      </c>
      <c r="AM8" s="60"/>
      <c r="AN8" s="60"/>
      <c r="AO8" s="60"/>
      <c r="AP8" s="60"/>
      <c r="AQ8" s="60"/>
      <c r="AR8" s="60"/>
      <c r="AS8" s="60"/>
      <c r="AT8" s="36">
        <f>データ!$S$6</f>
        <v>24.33</v>
      </c>
      <c r="AU8" s="36"/>
      <c r="AV8" s="36"/>
      <c r="AW8" s="36"/>
      <c r="AX8" s="36"/>
      <c r="AY8" s="36"/>
      <c r="AZ8" s="36"/>
      <c r="BA8" s="36"/>
      <c r="BB8" s="36">
        <f>データ!$T$6</f>
        <v>213.97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87.95</v>
      </c>
      <c r="Q10" s="36"/>
      <c r="R10" s="36"/>
      <c r="S10" s="36"/>
      <c r="T10" s="36"/>
      <c r="U10" s="36"/>
      <c r="V10" s="36"/>
      <c r="W10" s="60">
        <f>データ!$Q$6</f>
        <v>3130</v>
      </c>
      <c r="X10" s="60"/>
      <c r="Y10" s="60"/>
      <c r="Z10" s="60"/>
      <c r="AA10" s="60"/>
      <c r="AB10" s="60"/>
      <c r="AC10" s="60"/>
      <c r="AD10" s="2"/>
      <c r="AE10" s="2"/>
      <c r="AF10" s="2"/>
      <c r="AG10" s="2"/>
      <c r="AH10" s="2"/>
      <c r="AI10" s="2"/>
      <c r="AJ10" s="2"/>
      <c r="AK10" s="2"/>
      <c r="AL10" s="60">
        <f>データ!$U$6</f>
        <v>4554</v>
      </c>
      <c r="AM10" s="60"/>
      <c r="AN10" s="60"/>
      <c r="AO10" s="60"/>
      <c r="AP10" s="60"/>
      <c r="AQ10" s="60"/>
      <c r="AR10" s="60"/>
      <c r="AS10" s="60"/>
      <c r="AT10" s="36">
        <f>データ!$V$6</f>
        <v>8.6999999999999993</v>
      </c>
      <c r="AU10" s="36"/>
      <c r="AV10" s="36"/>
      <c r="AW10" s="36"/>
      <c r="AX10" s="36"/>
      <c r="AY10" s="36"/>
      <c r="AZ10" s="36"/>
      <c r="BA10" s="36"/>
      <c r="BB10" s="36">
        <f>データ!$W$6</f>
        <v>523.45000000000005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ytnFYlNS9jL2VIYybFDRgbGcB3/E6TVfNAla9ipOQznPO+GEQ1Xfe7UZI7Qb6OERbYHrfv8t3OxmwJ+bgPM7eg==" saltValue="24OVrdh7DKIOpjTlDeHD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433641</v>
      </c>
      <c r="D6" s="20">
        <f t="shared" si="3"/>
        <v>47</v>
      </c>
      <c r="E6" s="20">
        <f t="shared" si="3"/>
        <v>1</v>
      </c>
      <c r="F6" s="20">
        <f t="shared" si="3"/>
        <v>0</v>
      </c>
      <c r="G6" s="20">
        <f t="shared" si="3"/>
        <v>0</v>
      </c>
      <c r="H6" s="20" t="str">
        <f t="shared" si="3"/>
        <v>熊本県　玉東町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87.95</v>
      </c>
      <c r="Q6" s="21">
        <f t="shared" si="3"/>
        <v>3130</v>
      </c>
      <c r="R6" s="21">
        <f t="shared" si="3"/>
        <v>5206</v>
      </c>
      <c r="S6" s="21">
        <f t="shared" si="3"/>
        <v>24.33</v>
      </c>
      <c r="T6" s="21">
        <f t="shared" si="3"/>
        <v>213.97</v>
      </c>
      <c r="U6" s="21">
        <f t="shared" si="3"/>
        <v>4554</v>
      </c>
      <c r="V6" s="21">
        <f t="shared" si="3"/>
        <v>8.6999999999999993</v>
      </c>
      <c r="W6" s="21">
        <f t="shared" si="3"/>
        <v>523.45000000000005</v>
      </c>
      <c r="X6" s="22">
        <f>IF(X7="",NA(),X7)</f>
        <v>66.39</v>
      </c>
      <c r="Y6" s="22">
        <f t="shared" ref="Y6:AG6" si="4">IF(Y7="",NA(),Y7)</f>
        <v>65.33</v>
      </c>
      <c r="Z6" s="22">
        <f t="shared" si="4"/>
        <v>76.53</v>
      </c>
      <c r="AA6" s="22">
        <f t="shared" si="4"/>
        <v>77.25</v>
      </c>
      <c r="AB6" s="22">
        <f t="shared" si="4"/>
        <v>74.91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781.35</v>
      </c>
      <c r="BF6" s="22">
        <f t="shared" ref="BF6:BN6" si="7">IF(BF7="",NA(),BF7)</f>
        <v>694.74</v>
      </c>
      <c r="BG6" s="22">
        <f t="shared" si="7"/>
        <v>659.51</v>
      </c>
      <c r="BH6" s="22">
        <f t="shared" si="7"/>
        <v>570.15</v>
      </c>
      <c r="BI6" s="22">
        <f t="shared" si="7"/>
        <v>514.57000000000005</v>
      </c>
      <c r="BJ6" s="22">
        <f t="shared" si="7"/>
        <v>1061.58</v>
      </c>
      <c r="BK6" s="22">
        <f t="shared" si="7"/>
        <v>1007.7</v>
      </c>
      <c r="BL6" s="22">
        <f t="shared" si="7"/>
        <v>1018.52</v>
      </c>
      <c r="BM6" s="22">
        <f t="shared" si="7"/>
        <v>949.61</v>
      </c>
      <c r="BN6" s="22">
        <f t="shared" si="7"/>
        <v>918.84</v>
      </c>
      <c r="BO6" s="21" t="str">
        <f>IF(BO7="","",IF(BO7="-","【-】","【"&amp;SUBSTITUTE(TEXT(BO7,"#,##0.00"),"-","△")&amp;"】"))</f>
        <v>【940.88】</v>
      </c>
      <c r="BP6" s="22">
        <f>IF(BP7="",NA(),BP7)</f>
        <v>59.95</v>
      </c>
      <c r="BQ6" s="22">
        <f t="shared" ref="BQ6:BY6" si="8">IF(BQ7="",NA(),BQ7)</f>
        <v>59.56</v>
      </c>
      <c r="BR6" s="22">
        <f t="shared" si="8"/>
        <v>70.47</v>
      </c>
      <c r="BS6" s="22">
        <f t="shared" si="8"/>
        <v>71.989999999999995</v>
      </c>
      <c r="BT6" s="22">
        <f t="shared" si="8"/>
        <v>70.37</v>
      </c>
      <c r="BU6" s="22">
        <f t="shared" si="8"/>
        <v>58.52</v>
      </c>
      <c r="BV6" s="22">
        <f t="shared" si="8"/>
        <v>59.22</v>
      </c>
      <c r="BW6" s="22">
        <f t="shared" si="8"/>
        <v>58.79</v>
      </c>
      <c r="BX6" s="22">
        <f t="shared" si="8"/>
        <v>58.41</v>
      </c>
      <c r="BY6" s="22">
        <f t="shared" si="8"/>
        <v>58.27</v>
      </c>
      <c r="BZ6" s="21" t="str">
        <f>IF(BZ7="","",IF(BZ7="-","【-】","【"&amp;SUBSTITUTE(TEXT(BZ7,"#,##0.00"),"-","△")&amp;"】"))</f>
        <v>【54.59】</v>
      </c>
      <c r="CA6" s="22">
        <f>IF(CA7="",NA(),CA7)</f>
        <v>275.81</v>
      </c>
      <c r="CB6" s="22">
        <f t="shared" ref="CB6:CJ6" si="9">IF(CB7="",NA(),CB7)</f>
        <v>279.36</v>
      </c>
      <c r="CC6" s="22">
        <f t="shared" si="9"/>
        <v>237.32</v>
      </c>
      <c r="CD6" s="22">
        <f t="shared" si="9"/>
        <v>234.5</v>
      </c>
      <c r="CE6" s="22">
        <f t="shared" si="9"/>
        <v>240.46</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73.77</v>
      </c>
      <c r="CM6" s="22">
        <f t="shared" ref="CM6:CU6" si="10">IF(CM7="",NA(),CM7)</f>
        <v>71.94</v>
      </c>
      <c r="CN6" s="22">
        <f t="shared" si="10"/>
        <v>74.849999999999994</v>
      </c>
      <c r="CO6" s="22">
        <f t="shared" si="10"/>
        <v>77.239999999999995</v>
      </c>
      <c r="CP6" s="22">
        <f t="shared" si="10"/>
        <v>78.19</v>
      </c>
      <c r="CQ6" s="22">
        <f t="shared" si="10"/>
        <v>57.3</v>
      </c>
      <c r="CR6" s="22">
        <f t="shared" si="10"/>
        <v>56.76</v>
      </c>
      <c r="CS6" s="22">
        <f t="shared" si="10"/>
        <v>56.04</v>
      </c>
      <c r="CT6" s="22">
        <f t="shared" si="10"/>
        <v>58.52</v>
      </c>
      <c r="CU6" s="22">
        <f t="shared" si="10"/>
        <v>58.88</v>
      </c>
      <c r="CV6" s="21" t="str">
        <f>IF(CV7="","",IF(CV7="-","【-】","【"&amp;SUBSTITUTE(TEXT(CV7,"#,##0.00"),"-","△")&amp;"】"))</f>
        <v>【56.42】</v>
      </c>
      <c r="CW6" s="22">
        <f>IF(CW7="",NA(),CW7)</f>
        <v>84.09</v>
      </c>
      <c r="CX6" s="22">
        <f t="shared" ref="CX6:DF6" si="11">IF(CX7="",NA(),CX7)</f>
        <v>85.02</v>
      </c>
      <c r="CY6" s="22">
        <f t="shared" si="11"/>
        <v>81.05</v>
      </c>
      <c r="CZ6" s="22">
        <f t="shared" si="11"/>
        <v>82.36</v>
      </c>
      <c r="DA6" s="22">
        <f t="shared" si="11"/>
        <v>81.06</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1.74</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433641</v>
      </c>
      <c r="D7" s="24">
        <v>47</v>
      </c>
      <c r="E7" s="24">
        <v>1</v>
      </c>
      <c r="F7" s="24">
        <v>0</v>
      </c>
      <c r="G7" s="24">
        <v>0</v>
      </c>
      <c r="H7" s="24" t="s">
        <v>96</v>
      </c>
      <c r="I7" s="24" t="s">
        <v>97</v>
      </c>
      <c r="J7" s="24" t="s">
        <v>98</v>
      </c>
      <c r="K7" s="24" t="s">
        <v>99</v>
      </c>
      <c r="L7" s="24" t="s">
        <v>100</v>
      </c>
      <c r="M7" s="24" t="s">
        <v>101</v>
      </c>
      <c r="N7" s="25" t="s">
        <v>102</v>
      </c>
      <c r="O7" s="25" t="s">
        <v>103</v>
      </c>
      <c r="P7" s="25">
        <v>87.95</v>
      </c>
      <c r="Q7" s="25">
        <v>3130</v>
      </c>
      <c r="R7" s="25">
        <v>5206</v>
      </c>
      <c r="S7" s="25">
        <v>24.33</v>
      </c>
      <c r="T7" s="25">
        <v>213.97</v>
      </c>
      <c r="U7" s="25">
        <v>4554</v>
      </c>
      <c r="V7" s="25">
        <v>8.6999999999999993</v>
      </c>
      <c r="W7" s="25">
        <v>523.45000000000005</v>
      </c>
      <c r="X7" s="25">
        <v>66.39</v>
      </c>
      <c r="Y7" s="25">
        <v>65.33</v>
      </c>
      <c r="Z7" s="25">
        <v>76.53</v>
      </c>
      <c r="AA7" s="25">
        <v>77.25</v>
      </c>
      <c r="AB7" s="25">
        <v>74.91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781.35</v>
      </c>
      <c r="BF7" s="25">
        <v>694.74</v>
      </c>
      <c r="BG7" s="25">
        <v>659.51</v>
      </c>
      <c r="BH7" s="25">
        <v>570.15</v>
      </c>
      <c r="BI7" s="25">
        <v>514.57000000000005</v>
      </c>
      <c r="BJ7" s="25">
        <v>1061.58</v>
      </c>
      <c r="BK7" s="25">
        <v>1007.7</v>
      </c>
      <c r="BL7" s="25">
        <v>1018.52</v>
      </c>
      <c r="BM7" s="25">
        <v>949.61</v>
      </c>
      <c r="BN7" s="25">
        <v>918.84</v>
      </c>
      <c r="BO7" s="25">
        <v>940.88</v>
      </c>
      <c r="BP7" s="25">
        <v>59.95</v>
      </c>
      <c r="BQ7" s="25">
        <v>59.56</v>
      </c>
      <c r="BR7" s="25">
        <v>70.47</v>
      </c>
      <c r="BS7" s="25">
        <v>71.989999999999995</v>
      </c>
      <c r="BT7" s="25">
        <v>70.37</v>
      </c>
      <c r="BU7" s="25">
        <v>58.52</v>
      </c>
      <c r="BV7" s="25">
        <v>59.22</v>
      </c>
      <c r="BW7" s="25">
        <v>58.79</v>
      </c>
      <c r="BX7" s="25">
        <v>58.41</v>
      </c>
      <c r="BY7" s="25">
        <v>58.27</v>
      </c>
      <c r="BZ7" s="25">
        <v>54.59</v>
      </c>
      <c r="CA7" s="25">
        <v>275.81</v>
      </c>
      <c r="CB7" s="25">
        <v>279.36</v>
      </c>
      <c r="CC7" s="25">
        <v>237.32</v>
      </c>
      <c r="CD7" s="25">
        <v>234.5</v>
      </c>
      <c r="CE7" s="25">
        <v>240.46</v>
      </c>
      <c r="CF7" s="25">
        <v>296.3</v>
      </c>
      <c r="CG7" s="25">
        <v>292.89999999999998</v>
      </c>
      <c r="CH7" s="25">
        <v>298.25</v>
      </c>
      <c r="CI7" s="25">
        <v>303.27999999999997</v>
      </c>
      <c r="CJ7" s="25">
        <v>303.81</v>
      </c>
      <c r="CK7" s="25">
        <v>301.2</v>
      </c>
      <c r="CL7" s="25">
        <v>73.77</v>
      </c>
      <c r="CM7" s="25">
        <v>71.94</v>
      </c>
      <c r="CN7" s="25">
        <v>74.849999999999994</v>
      </c>
      <c r="CO7" s="25">
        <v>77.239999999999995</v>
      </c>
      <c r="CP7" s="25">
        <v>78.19</v>
      </c>
      <c r="CQ7" s="25">
        <v>57.3</v>
      </c>
      <c r="CR7" s="25">
        <v>56.76</v>
      </c>
      <c r="CS7" s="25">
        <v>56.04</v>
      </c>
      <c r="CT7" s="25">
        <v>58.52</v>
      </c>
      <c r="CU7" s="25">
        <v>58.88</v>
      </c>
      <c r="CV7" s="25">
        <v>56.42</v>
      </c>
      <c r="CW7" s="25">
        <v>84.09</v>
      </c>
      <c r="CX7" s="25">
        <v>85.02</v>
      </c>
      <c r="CY7" s="25">
        <v>81.05</v>
      </c>
      <c r="CZ7" s="25">
        <v>82.36</v>
      </c>
      <c r="DA7" s="25">
        <v>81.06</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1.74</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2023-01-23T08:22:13Z</cp:lastPrinted>
  <dcterms:created xsi:type="dcterms:W3CDTF">2022-12-01T01:11:39Z</dcterms:created>
  <dcterms:modified xsi:type="dcterms:W3CDTF">2023-01-24T02:30:16Z</dcterms:modified>
  <cp:category/>
</cp:coreProperties>
</file>