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担当者フォルダ\調査もの\R3調査もの\公営企業に係る経営比較分析表（令和2年度決算）の分析等\"/>
    </mc:Choice>
  </mc:AlternateContent>
  <xr:revisionPtr revIDLastSave="0" documentId="8_{B1CA69EB-CF0A-462E-8AC9-BAD7287184EC}" xr6:coauthVersionLast="45" xr6:coauthVersionMax="45" xr10:uidLastSave="{00000000-0000-0000-0000-000000000000}"/>
  <workbookProtection workbookAlgorithmName="SHA-512" workbookHashValue="QgRR8hJPDdf6KpHOnk2/zVMm4WpFTSw85Qg45Aobq+Czv6AMbhz3wAuh08dezxv2NuqzvQM6DnlPj8lRTQutRQ==" workbookSaltValue="zqJADFORw1VDMqkwul7YB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I10" i="4"/>
  <c r="BB8" i="4"/>
  <c r="AD8" i="4"/>
  <c r="W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<sst xmlns="http://schemas.openxmlformats.org/spreadsheetml/2006/main" count="233" uniqueCount="118">
  <si>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</si>
  <si>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</si>
  <si>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</si>
  <si>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</si>
  <si>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</si>
  <si>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</si>
  <si>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</si>
  <si>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</si>
  <si>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</si>
  <si>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</si>
  <si>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</si>
  <si>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</si>
  <si>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</si>
  <si>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</si>
  <si>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</si>
  <si>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</si>
  <si>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</si>
  <si>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</si>
  <si>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</si>
  <si>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</si>
  <si>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</si>
  <si>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</si>
  <si>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</si>
  <si>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</si>
  <si>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</si>
  <si>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</si>
  <si>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</si>
  <si>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</si>
  <si>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</si>
  <si>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</si>
  <si>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</si>
  <si>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</si>
  <si>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</si>
  <si>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</si>
  <si>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</si>
  <si>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</si>
  <si>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</si>
  <si>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</si>
  <si>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</si>
  <si>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</si>
  <si>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</si>
  <si>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</si>
  <si>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</si>
  <si>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</si>
  <si>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</si>
  <si>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</si>
  <si>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</si>
  <si>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</si>
  <si>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</si>
  <si>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</si>
  <si>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</si>
  <si>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</si>
  <si>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</si>
  <si>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</si>
  <si>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</si>
  <si>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</si>
  <si>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</si>
  <si>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</si>
  <si>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</si>
  <si>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</si>
  <si>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</si>
  <si>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</si>
  <si>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</si>
  <si>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</si>
  <si>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</si>
  <si>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</si>
  <si>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</si>
  <si>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</si>
  <si>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</si>
  <si>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</si>
  <si>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</si>
  <si>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</si>
  <si>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</si>
  <si>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</si>
  <si>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</si>
  <si>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</si>
  <si>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</si>
  <si>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</si>
  <si>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</si>
  <si>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</si>
  <si>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</si>
  <si>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</si>
  <si>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</si>
  <si>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</si>
  <si>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</si>
  <si>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</si>
  <si>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</si>
  <si>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</si>
  <si>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</si>
  <si>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</si>
  <si>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</si>
  <si>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</si>
  <si>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</si>
  <si>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</si>
  <si>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</si>
  <si>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</si>
  <si>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</si>
  <si>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</si>
  <si>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</si>
  <si>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</si>
  <si>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</si>
  <si>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</si>
  <si>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</si>
  <si>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</si>
  <si>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</si>
  <si>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</si>
  <si>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</si>
  <si>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</si>
  <si>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</si>
  <si>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</si>
  <si>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</si>
  <si>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</si>
  <si>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</si>
  <si>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</si>
  <si>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</si>
  <si>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継続事業によって水道施設の更新が済んでおり、耐用年数を考慮すると次の更新時期が令和１０年度から開始されると想定される。
　よって当面の状況は道路改良工事による水道管の付替え、分譲地の造成等による水道管工事等によって若干の更新を行う程度である。</t>
    <rPh sb="1" eb="3">
      <t>ケイゾク</t>
    </rPh>
    <rPh sb="3" eb="5">
      <t>ジギョウ</t>
    </rPh>
    <rPh sb="9" eb="11">
      <t>スイドウ</t>
    </rPh>
    <rPh sb="11" eb="13">
      <t>シセツ</t>
    </rPh>
    <rPh sb="14" eb="16">
      <t>コウシン</t>
    </rPh>
    <rPh sb="17" eb="18">
      <t>ス</t>
    </rPh>
    <rPh sb="23" eb="25">
      <t>タイヨウ</t>
    </rPh>
    <rPh sb="25" eb="27">
      <t>ネンスウ</t>
    </rPh>
    <rPh sb="28" eb="30">
      <t>コウリョ</t>
    </rPh>
    <rPh sb="33" eb="34">
      <t>ツギ</t>
    </rPh>
    <rPh sb="35" eb="37">
      <t>コウシン</t>
    </rPh>
    <rPh sb="37" eb="39">
      <t>ジキ</t>
    </rPh>
    <rPh sb="40" eb="41">
      <t>レイ</t>
    </rPh>
    <rPh sb="41" eb="42">
      <t>ワ</t>
    </rPh>
    <rPh sb="44" eb="46">
      <t>ネンド</t>
    </rPh>
    <rPh sb="48" eb="50">
      <t>カイシ</t>
    </rPh>
    <rPh sb="54" eb="56">
      <t>ソウテイ</t>
    </rPh>
    <rPh sb="65" eb="67">
      <t>トウメン</t>
    </rPh>
    <rPh sb="68" eb="70">
      <t>ジョウキョウ</t>
    </rPh>
    <rPh sb="71" eb="73">
      <t>ドウロ</t>
    </rPh>
    <rPh sb="73" eb="75">
      <t>カイリョウ</t>
    </rPh>
    <rPh sb="75" eb="77">
      <t>コウジ</t>
    </rPh>
    <rPh sb="80" eb="83">
      <t>スイドウカン</t>
    </rPh>
    <rPh sb="84" eb="86">
      <t>ツケカ</t>
    </rPh>
    <rPh sb="88" eb="91">
      <t>ブンジョウチ</t>
    </rPh>
    <rPh sb="92" eb="94">
      <t>ゾウセイ</t>
    </rPh>
    <rPh sb="94" eb="95">
      <t>トウ</t>
    </rPh>
    <rPh sb="98" eb="101">
      <t>スイドウカン</t>
    </rPh>
    <rPh sb="101" eb="103">
      <t>コウジ</t>
    </rPh>
    <rPh sb="103" eb="104">
      <t>ナド</t>
    </rPh>
    <rPh sb="108" eb="110">
      <t>ジャッカン</t>
    </rPh>
    <rPh sb="111" eb="113">
      <t>コウシン</t>
    </rPh>
    <rPh sb="114" eb="115">
      <t>オコナ</t>
    </rPh>
    <rPh sb="116" eb="118">
      <t>テイド</t>
    </rPh>
    <phoneticPr fontId="4"/>
  </si>
  <si>
    <t>①収益的収支比率は増加傾向にあり、④企業債残高対給水収益比率は減少傾向にある。これは平成２０年度までに行われた継続事業により年々と地方債償還金が増加していたが、平成３０年度で地方債の一部が償還されたことが要因である。今後も地方債が年々と償還されることに伴い、改善されていく。
⑤料金回収率は昨年よりも増加したものの、100％を下回っていることから、経営は一般会計に依存している状態である。
⑥給水原価は減少傾向にある。これも地方債の償還が進んでいるためである。
⑧有収率は平均よりも高いが、漏水の早期発見により、有収率の改善に努める。
　</t>
    <rPh sb="1" eb="3">
      <t>シュウエキ</t>
    </rPh>
    <rPh sb="3" eb="4">
      <t>テキ</t>
    </rPh>
    <rPh sb="4" eb="6">
      <t>シュウシ</t>
    </rPh>
    <rPh sb="6" eb="8">
      <t>ヒリツ</t>
    </rPh>
    <rPh sb="9" eb="11">
      <t>ゾウカ</t>
    </rPh>
    <rPh sb="11" eb="13">
      <t>ケイコウ</t>
    </rPh>
    <rPh sb="18" eb="20">
      <t>キギョウ</t>
    </rPh>
    <rPh sb="20" eb="21">
      <t>サイ</t>
    </rPh>
    <rPh sb="21" eb="23">
      <t>ザンダカ</t>
    </rPh>
    <rPh sb="23" eb="24">
      <t>タイ</t>
    </rPh>
    <rPh sb="24" eb="26">
      <t>キュウスイ</t>
    </rPh>
    <rPh sb="26" eb="28">
      <t>シュウエキ</t>
    </rPh>
    <rPh sb="28" eb="30">
      <t>ヒリツ</t>
    </rPh>
    <rPh sb="31" eb="33">
      <t>ゲンショウ</t>
    </rPh>
    <rPh sb="33" eb="35">
      <t>ケイコウ</t>
    </rPh>
    <rPh sb="42" eb="44">
      <t>ヘイセイ</t>
    </rPh>
    <rPh sb="46" eb="48">
      <t>ネンド</t>
    </rPh>
    <rPh sb="51" eb="52">
      <t>オコナ</t>
    </rPh>
    <rPh sb="55" eb="59">
      <t>ケイゾクジギョウ</t>
    </rPh>
    <rPh sb="62" eb="64">
      <t>ネンネン</t>
    </rPh>
    <rPh sb="65" eb="68">
      <t>チホウサイ</t>
    </rPh>
    <rPh sb="68" eb="70">
      <t>ショウカン</t>
    </rPh>
    <rPh sb="70" eb="71">
      <t>キン</t>
    </rPh>
    <rPh sb="72" eb="74">
      <t>ゾウカ</t>
    </rPh>
    <rPh sb="85" eb="86">
      <t>ド</t>
    </rPh>
    <rPh sb="87" eb="90">
      <t>チホウサイ</t>
    </rPh>
    <rPh sb="91" eb="93">
      <t>イチブ</t>
    </rPh>
    <rPh sb="94" eb="96">
      <t>ショウカン</t>
    </rPh>
    <rPh sb="102" eb="104">
      <t>ヨウイン</t>
    </rPh>
    <rPh sb="108" eb="110">
      <t>コンゴ</t>
    </rPh>
    <rPh sb="111" eb="114">
      <t>チホウサイ</t>
    </rPh>
    <rPh sb="115" eb="117">
      <t>ネンネン</t>
    </rPh>
    <rPh sb="118" eb="120">
      <t>ショウカン</t>
    </rPh>
    <rPh sb="126" eb="127">
      <t>トモナ</t>
    </rPh>
    <rPh sb="129" eb="131">
      <t>カイゼン</t>
    </rPh>
    <rPh sb="139" eb="141">
      <t>リョウキン</t>
    </rPh>
    <rPh sb="141" eb="143">
      <t>カイシュウ</t>
    </rPh>
    <rPh sb="143" eb="144">
      <t>リツ</t>
    </rPh>
    <rPh sb="145" eb="147">
      <t>サクネン</t>
    </rPh>
    <rPh sb="150" eb="152">
      <t>ゾウカ</t>
    </rPh>
    <rPh sb="163" eb="165">
      <t>シタマワ</t>
    </rPh>
    <rPh sb="174" eb="176">
      <t>ケイエイ</t>
    </rPh>
    <rPh sb="177" eb="179">
      <t>イッパン</t>
    </rPh>
    <rPh sb="179" eb="181">
      <t>カイケイ</t>
    </rPh>
    <rPh sb="182" eb="184">
      <t>イゾン</t>
    </rPh>
    <rPh sb="188" eb="190">
      <t>ジョウタイ</t>
    </rPh>
    <rPh sb="196" eb="198">
      <t>キュウスイ</t>
    </rPh>
    <rPh sb="198" eb="200">
      <t>ゲンカ</t>
    </rPh>
    <rPh sb="201" eb="203">
      <t>ゲンショウ</t>
    </rPh>
    <rPh sb="203" eb="205">
      <t>ケイコウ</t>
    </rPh>
    <rPh sb="212" eb="215">
      <t>チホウサイ</t>
    </rPh>
    <rPh sb="216" eb="218">
      <t>ショウカン</t>
    </rPh>
    <rPh sb="219" eb="220">
      <t>スス</t>
    </rPh>
    <rPh sb="232" eb="235">
      <t>ユウシュウリツ</t>
    </rPh>
    <rPh sb="236" eb="238">
      <t>ヘイキン</t>
    </rPh>
    <rPh sb="241" eb="242">
      <t>タカ</t>
    </rPh>
    <rPh sb="245" eb="247">
      <t>ロウスイ</t>
    </rPh>
    <rPh sb="248" eb="250">
      <t>ソウキ</t>
    </rPh>
    <rPh sb="250" eb="252">
      <t>ハッケン</t>
    </rPh>
    <rPh sb="256" eb="259">
      <t>ユウシュウリツ</t>
    </rPh>
    <rPh sb="260" eb="262">
      <t>カイゼン</t>
    </rPh>
    <rPh sb="263" eb="264">
      <t>ツト</t>
    </rPh>
    <phoneticPr fontId="4"/>
  </si>
  <si>
    <t xml:space="preserve"> 水道未普及地域の解消を目指す当初の目的はほぼ達成されたため、大幅な普及率の向上は見込めない中、給水人口は毎年減少傾向にある。必要最低限の修繕による設備の維持など、費用を抑えるため経営努力は行っているものの、料金回収率の低さや、企業会計移行に伴う支出の増加等により、一般会計からの繰入金に依存せざるを得ない状況である。
　しかし、引き続き、安心安全な水道水を安定的に供給していくためには、今後設備の更新が必要不可欠となっていく。そのため、水道事業ビジョン、経営戦略に基づき、計画的及び効率的に設備を更新していき、さらには、各設備の状況を的確に把握し、延命化か更新かを見極めるなど、少しでも経費の抑制に繋がるよう努めていく必要がある。</t>
    <rPh sb="1" eb="3">
      <t>スイドウ</t>
    </rPh>
    <rPh sb="3" eb="6">
      <t>ミフキュウ</t>
    </rPh>
    <rPh sb="6" eb="8">
      <t>チイキ</t>
    </rPh>
    <rPh sb="9" eb="11">
      <t>カイショウ</t>
    </rPh>
    <rPh sb="12" eb="14">
      <t>メザ</t>
    </rPh>
    <rPh sb="15" eb="17">
      <t>トウショ</t>
    </rPh>
    <rPh sb="18" eb="20">
      <t>モクテキ</t>
    </rPh>
    <rPh sb="23" eb="25">
      <t>タッセイ</t>
    </rPh>
    <rPh sb="31" eb="33">
      <t>オオハバ</t>
    </rPh>
    <rPh sb="34" eb="36">
      <t>フキュウ</t>
    </rPh>
    <rPh sb="36" eb="37">
      <t>リツ</t>
    </rPh>
    <rPh sb="38" eb="40">
      <t>コウジョウ</t>
    </rPh>
    <rPh sb="41" eb="43">
      <t>ミコ</t>
    </rPh>
    <rPh sb="46" eb="47">
      <t>ナカ</t>
    </rPh>
    <rPh sb="48" eb="50">
      <t>キュウスイ</t>
    </rPh>
    <rPh sb="50" eb="52">
      <t>ジンコウ</t>
    </rPh>
    <rPh sb="53" eb="55">
      <t>マイトシ</t>
    </rPh>
    <rPh sb="55" eb="57">
      <t>ゲンショウ</t>
    </rPh>
    <rPh sb="57" eb="59">
      <t>ケイコウ</t>
    </rPh>
    <rPh sb="63" eb="65">
      <t>ヒツヨウ</t>
    </rPh>
    <rPh sb="65" eb="68">
      <t>サイテイゲン</t>
    </rPh>
    <rPh sb="69" eb="71">
      <t>シュウゼン</t>
    </rPh>
    <rPh sb="74" eb="76">
      <t>セツビ</t>
    </rPh>
    <rPh sb="77" eb="79">
      <t>イジ</t>
    </rPh>
    <rPh sb="82" eb="84">
      <t>ヒヨウ</t>
    </rPh>
    <rPh sb="85" eb="86">
      <t>オサ</t>
    </rPh>
    <rPh sb="90" eb="92">
      <t>ケイエイ</t>
    </rPh>
    <rPh sb="92" eb="94">
      <t>ドリョク</t>
    </rPh>
    <rPh sb="95" eb="96">
      <t>オコナ</t>
    </rPh>
    <rPh sb="104" eb="106">
      <t>リョウキン</t>
    </rPh>
    <rPh sb="106" eb="108">
      <t>カイシュウ</t>
    </rPh>
    <rPh sb="108" eb="109">
      <t>リツ</t>
    </rPh>
    <rPh sb="110" eb="111">
      <t>ヒク</t>
    </rPh>
    <rPh sb="114" eb="116">
      <t>キギョウ</t>
    </rPh>
    <rPh sb="116" eb="118">
      <t>カイケイ</t>
    </rPh>
    <rPh sb="118" eb="120">
      <t>イコウ</t>
    </rPh>
    <rPh sb="121" eb="122">
      <t>トモナ</t>
    </rPh>
    <rPh sb="123" eb="125">
      <t>シシュツ</t>
    </rPh>
    <rPh sb="126" eb="128">
      <t>ゾウカ</t>
    </rPh>
    <rPh sb="128" eb="129">
      <t>トウ</t>
    </rPh>
    <rPh sb="133" eb="135">
      <t>イッパン</t>
    </rPh>
    <rPh sb="135" eb="137">
      <t>カイケイ</t>
    </rPh>
    <rPh sb="140" eb="142">
      <t>クリイレ</t>
    </rPh>
    <rPh sb="142" eb="143">
      <t>キン</t>
    </rPh>
    <rPh sb="144" eb="146">
      <t>イゾン</t>
    </rPh>
    <rPh sb="150" eb="151">
      <t>エ</t>
    </rPh>
    <rPh sb="153" eb="155">
      <t>ジョウキョウ</t>
    </rPh>
    <rPh sb="165" eb="166">
      <t>ヒ</t>
    </rPh>
    <rPh sb="167" eb="168">
      <t>ツヅ</t>
    </rPh>
    <rPh sb="170" eb="172">
      <t>アンシン</t>
    </rPh>
    <rPh sb="172" eb="174">
      <t>アンゼン</t>
    </rPh>
    <rPh sb="175" eb="178">
      <t>スイドウスイ</t>
    </rPh>
    <rPh sb="179" eb="182">
      <t>アンテイテキ</t>
    </rPh>
    <rPh sb="183" eb="185">
      <t>キョウキュウ</t>
    </rPh>
    <rPh sb="194" eb="196">
      <t>コンゴ</t>
    </rPh>
    <rPh sb="196" eb="198">
      <t>セツビ</t>
    </rPh>
    <rPh sb="199" eb="201">
      <t>コウシン</t>
    </rPh>
    <rPh sb="202" eb="204">
      <t>ヒツヨウ</t>
    </rPh>
    <rPh sb="204" eb="207">
      <t>フカケツ</t>
    </rPh>
    <rPh sb="219" eb="221">
      <t>スイドウ</t>
    </rPh>
    <rPh sb="221" eb="223">
      <t>ジギョウ</t>
    </rPh>
    <rPh sb="228" eb="230">
      <t>ケイエイ</t>
    </rPh>
    <rPh sb="230" eb="232">
      <t>センリャク</t>
    </rPh>
    <rPh sb="233" eb="234">
      <t>モト</t>
    </rPh>
    <rPh sb="237" eb="240">
      <t>ケイカクテキ</t>
    </rPh>
    <rPh sb="240" eb="241">
      <t>オヨ</t>
    </rPh>
    <rPh sb="242" eb="245">
      <t>コウリツテキ</t>
    </rPh>
    <rPh sb="246" eb="248">
      <t>セツビ</t>
    </rPh>
    <rPh sb="249" eb="251">
      <t>コウシン</t>
    </rPh>
    <rPh sb="261" eb="262">
      <t>カク</t>
    </rPh>
    <rPh sb="262" eb="264">
      <t>セツビ</t>
    </rPh>
    <rPh sb="265" eb="267">
      <t>ジョウキョウ</t>
    </rPh>
    <rPh sb="268" eb="270">
      <t>テキカク</t>
    </rPh>
    <rPh sb="271" eb="273">
      <t>ハアク</t>
    </rPh>
    <rPh sb="275" eb="277">
      <t>エンメイ</t>
    </rPh>
    <rPh sb="277" eb="278">
      <t>カ</t>
    </rPh>
    <rPh sb="279" eb="281">
      <t>コウシン</t>
    </rPh>
    <rPh sb="283" eb="285">
      <t>ミキワ</t>
    </rPh>
    <rPh sb="290" eb="291">
      <t>スコ</t>
    </rPh>
    <rPh sb="294" eb="296">
      <t>ケイヒ</t>
    </rPh>
    <rPh sb="297" eb="299">
      <t>ヨクセイ</t>
    </rPh>
    <rPh sb="300" eb="301">
      <t>ツナ</t>
    </rPh>
    <rPh sb="305" eb="306">
      <t>ツト</t>
    </rPh>
    <rPh sb="310" eb="3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</si>
</sst>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0.08</c:v>
                </c:pt>
                <c:pt idx="1">
                  <c:v>0</c:v>
                </c:pt>
                <c:pt idx="2">
                  <c:v>0</c:v>
                </c:pt>
                <c:pt idx="3" formatCode="#,##0.00;&quot;△&quot;#,##0.00;&quot;-&quot;">
                  <c:v>1.74</c:v>
                </c:pt>
                <c:pt idx="4">
                  <c:v>0</c:v>
                </c:pt>
              </c:numCache>
            </c:numRef>
          </c:val>
          <c:extLst>
            <c:ext xmlns:c16="http://schemas.microsoft.com/office/drawing/2014/chart" uri="{C3380CC4-5D6E-409C-BE32-E72D297353CC}">
              <c16:uniqueId val="{00000000-765A-4F0C-BC9B-0D8D1813296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765A-4F0C-BC9B-0D8D1813296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73.17</c:v>
                </c:pt>
                <c:pt idx="1">
                  <c:v>73.77</c:v>
                </c:pt>
                <c:pt idx="2">
                  <c:v>71.94</c:v>
                </c:pt>
                <c:pt idx="3">
                  <c:v>74.849999999999994</c:v>
                </c:pt>
                <c:pt idx="4">
                  <c:v>77.239999999999995</c:v>
                </c:pt>
              </c:numCache>
            </c:numRef>
          </c:val>
          <c:extLst>
            <c:ext xmlns:c16="http://schemas.microsoft.com/office/drawing/2014/chart" uri="{C3380CC4-5D6E-409C-BE32-E72D297353CC}">
              <c16:uniqueId val="{00000000-063B-4476-AAF2-92D3EF7B4D5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063B-4476-AAF2-92D3EF7B4D5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84.97</c:v>
                </c:pt>
                <c:pt idx="1">
                  <c:v>84.09</c:v>
                </c:pt>
                <c:pt idx="2">
                  <c:v>85.02</c:v>
                </c:pt>
                <c:pt idx="3">
                  <c:v>81.05</c:v>
                </c:pt>
                <c:pt idx="4">
                  <c:v>82.36</c:v>
                </c:pt>
              </c:numCache>
            </c:numRef>
          </c:val>
          <c:extLst>
            <c:ext xmlns:c16="http://schemas.microsoft.com/office/drawing/2014/chart" uri="{C3380CC4-5D6E-409C-BE32-E72D297353CC}">
              <c16:uniqueId val="{00000000-8148-4BB6-A291-E42C05DA25F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8148-4BB6-A291-E42C05DA25F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65.3</c:v>
                </c:pt>
                <c:pt idx="1">
                  <c:v>66.39</c:v>
                </c:pt>
                <c:pt idx="2">
                  <c:v>65.33</c:v>
                </c:pt>
                <c:pt idx="3">
                  <c:v>76.53</c:v>
                </c:pt>
                <c:pt idx="4">
                  <c:v>77.25</c:v>
                </c:pt>
              </c:numCache>
            </c:numRef>
          </c:val>
          <c:extLst>
            <c:ext xmlns:c16="http://schemas.microsoft.com/office/drawing/2014/chart" uri="{C3380CC4-5D6E-409C-BE32-E72D297353CC}">
              <c16:uniqueId val="{00000000-C2BF-4E5E-8F86-546D1087287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C2BF-4E5E-8F86-546D1087287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FA-49C2-BD3F-2D14B5992D2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FA-49C2-BD3F-2D14B5992D2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09-4D95-A843-7FB15E318D1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9-4D95-A843-7FB15E318D1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6-483F-879C-49C96C5ED2C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6-483F-879C-49C96C5ED2C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03-44A4-A908-B44BABDB3B6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03-44A4-A908-B44BABDB3B6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859.68</c:v>
                </c:pt>
                <c:pt idx="1">
                  <c:v>781.35</c:v>
                </c:pt>
                <c:pt idx="2">
                  <c:v>694.74</c:v>
                </c:pt>
                <c:pt idx="3">
                  <c:v>659.51</c:v>
                </c:pt>
                <c:pt idx="4">
                  <c:v>570.15</c:v>
                </c:pt>
              </c:numCache>
            </c:numRef>
          </c:val>
          <c:extLst>
            <c:ext xmlns:c16="http://schemas.microsoft.com/office/drawing/2014/chart" uri="{C3380CC4-5D6E-409C-BE32-E72D297353CC}">
              <c16:uniqueId val="{00000000-AF24-4897-9184-B2AC0B7D0B6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AF24-4897-9184-B2AC0B7D0B6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58.47</c:v>
                </c:pt>
                <c:pt idx="1">
                  <c:v>59.95</c:v>
                </c:pt>
                <c:pt idx="2">
                  <c:v>59.56</c:v>
                </c:pt>
                <c:pt idx="3">
                  <c:v>70.47</c:v>
                </c:pt>
                <c:pt idx="4">
                  <c:v>71.989999999999995</c:v>
                </c:pt>
              </c:numCache>
            </c:numRef>
          </c:val>
          <c:extLst>
            <c:ext xmlns:c16="http://schemas.microsoft.com/office/drawing/2014/chart" uri="{C3380CC4-5D6E-409C-BE32-E72D297353CC}">
              <c16:uniqueId val="{00000000-0B89-4414-8DFE-BABF8E41EF1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0B89-4414-8DFE-BABF8E41EF1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283.5</c:v>
                </c:pt>
                <c:pt idx="1">
                  <c:v>275.81</c:v>
                </c:pt>
                <c:pt idx="2">
                  <c:v>279.36</c:v>
                </c:pt>
                <c:pt idx="3">
                  <c:v>237.32</c:v>
                </c:pt>
                <c:pt idx="4">
                  <c:v>234.5</c:v>
                </c:pt>
              </c:numCache>
            </c:numRef>
          </c:val>
          <c:extLst>
            <c:ext xmlns:c16="http://schemas.microsoft.com/office/drawing/2014/chart" uri="{C3380CC4-5D6E-409C-BE32-E72D297353CC}">
              <c16:uniqueId val="{00000000-ED2C-4434-A9EB-A82138C05F9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ED2C-4434-A9EB-A82138C05F9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U88" sqref="BU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玉東町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5248</v>
      </c>
      <c r="AM8" s="67"/>
      <c r="AN8" s="67"/>
      <c r="AO8" s="67"/>
      <c r="AP8" s="67"/>
      <c r="AQ8" s="67"/>
      <c r="AR8" s="67"/>
      <c r="AS8" s="67"/>
      <c r="AT8" s="66">
        <f>データ!$S$6</f>
        <v>24.33</v>
      </c>
      <c r="AU8" s="66"/>
      <c r="AV8" s="66"/>
      <c r="AW8" s="66"/>
      <c r="AX8" s="66"/>
      <c r="AY8" s="66"/>
      <c r="AZ8" s="66"/>
      <c r="BA8" s="66"/>
      <c r="BB8" s="66">
        <f>データ!$T$6</f>
        <v>215.7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86.55</v>
      </c>
      <c r="Q10" s="66"/>
      <c r="R10" s="66"/>
      <c r="S10" s="66"/>
      <c r="T10" s="66"/>
      <c r="U10" s="66"/>
      <c r="V10" s="66"/>
      <c r="W10" s="67">
        <f>データ!$Q$6</f>
        <v>3130</v>
      </c>
      <c r="X10" s="67"/>
      <c r="Y10" s="67"/>
      <c r="Z10" s="67"/>
      <c r="AA10" s="67"/>
      <c r="AB10" s="67"/>
      <c r="AC10" s="67"/>
      <c r="AD10" s="2"/>
      <c r="AE10" s="2"/>
      <c r="AF10" s="2"/>
      <c r="AG10" s="2"/>
      <c r="AH10" s="2"/>
      <c r="AI10" s="2"/>
      <c r="AJ10" s="2"/>
      <c r="AK10" s="2"/>
      <c r="AL10" s="67">
        <f>データ!$U$6</f>
        <v>4544</v>
      </c>
      <c r="AM10" s="67"/>
      <c r="AN10" s="67"/>
      <c r="AO10" s="67"/>
      <c r="AP10" s="67"/>
      <c r="AQ10" s="67"/>
      <c r="AR10" s="67"/>
      <c r="AS10" s="67"/>
      <c r="AT10" s="66">
        <f>データ!$V$6</f>
        <v>8.6999999999999993</v>
      </c>
      <c r="AU10" s="66"/>
      <c r="AV10" s="66"/>
      <c r="AW10" s="66"/>
      <c r="AX10" s="66"/>
      <c r="AY10" s="66"/>
      <c r="AZ10" s="66"/>
      <c r="BA10" s="66"/>
      <c r="BB10" s="66">
        <f>データ!$W$6</f>
        <v>522.29999999999995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zDMthIJrPXEppjANfQ8gP5Q5r2yHIbFHwKM7PMtWniQFvPBfVr7v20coF9UvMwwU7D81jlWYcHQ2lkO6R3dEFw==" saltValue="xxUXcGpZOLCS+WgDGWH8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433641</v>
      </c>
      <c r="D6" s="34">
        <f t="shared" si="3"/>
        <v>47</v>
      </c>
      <c r="E6" s="34">
        <f t="shared" si="3"/>
        <v>1</v>
      </c>
      <c r="F6" s="34">
        <f t="shared" si="3"/>
        <v>0</v>
      </c>
      <c r="G6" s="34">
        <f t="shared" si="3"/>
        <v>0</v>
      </c>
      <c r="H6" s="34" t="str">
        <f t="shared" si="3"/>
        <v>熊本県　玉東町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86.55</v>
      </c>
      <c r="Q6" s="35">
        <f t="shared" si="3"/>
        <v>3130</v>
      </c>
      <c r="R6" s="35">
        <f t="shared" si="3"/>
        <v>5248</v>
      </c>
      <c r="S6" s="35">
        <f t="shared" si="3"/>
        <v>24.33</v>
      </c>
      <c r="T6" s="35">
        <f t="shared" si="3"/>
        <v>215.7</v>
      </c>
      <c r="U6" s="35">
        <f t="shared" si="3"/>
        <v>4544</v>
      </c>
      <c r="V6" s="35">
        <f t="shared" si="3"/>
        <v>8.6999999999999993</v>
      </c>
      <c r="W6" s="35">
        <f t="shared" si="3"/>
        <v>522.29999999999995</v>
      </c>
      <c r="X6" s="36">
        <f>IF(X7="",NA(),X7)</f>
        <v>65.3</v>
      </c>
      <c r="Y6" s="36">
        <f t="shared" ref="Y6:AG6" si="4">IF(Y7="",NA(),Y7)</f>
        <v>66.39</v>
      </c>
      <c r="Z6" s="36">
        <f t="shared" si="4"/>
        <v>65.33</v>
      </c>
      <c r="AA6" s="36">
        <f t="shared" si="4"/>
        <v>76.53</v>
      </c>
      <c r="AB6" s="36">
        <f t="shared" si="4"/>
        <v>77.25</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859.68</v>
      </c>
      <c r="BF6" s="36">
        <f t="shared" ref="BF6:BN6" si="7">IF(BF7="",NA(),BF7)</f>
        <v>781.35</v>
      </c>
      <c r="BG6" s="36">
        <f t="shared" si="7"/>
        <v>694.74</v>
      </c>
      <c r="BH6" s="36">
        <f t="shared" si="7"/>
        <v>659.51</v>
      </c>
      <c r="BI6" s="36">
        <f t="shared" si="7"/>
        <v>570.15</v>
      </c>
      <c r="BJ6" s="36">
        <f t="shared" si="7"/>
        <v>1144.79</v>
      </c>
      <c r="BK6" s="36">
        <f t="shared" si="7"/>
        <v>1061.58</v>
      </c>
      <c r="BL6" s="36">
        <f t="shared" si="7"/>
        <v>1007.7</v>
      </c>
      <c r="BM6" s="36">
        <f t="shared" si="7"/>
        <v>1018.52</v>
      </c>
      <c r="BN6" s="36">
        <f t="shared" si="7"/>
        <v>949.61</v>
      </c>
      <c r="BO6" s="35" t="str">
        <f>IF(BO7="","",IF(BO7="-","【-】","【"&amp;SUBSTITUTE(TEXT(BO7,"#,##0.00"),"-","△")&amp;"】"))</f>
        <v>【949.15】</v>
      </c>
      <c r="BP6" s="36">
        <f>IF(BP7="",NA(),BP7)</f>
        <v>58.47</v>
      </c>
      <c r="BQ6" s="36">
        <f t="shared" ref="BQ6:BY6" si="8">IF(BQ7="",NA(),BQ7)</f>
        <v>59.95</v>
      </c>
      <c r="BR6" s="36">
        <f t="shared" si="8"/>
        <v>59.56</v>
      </c>
      <c r="BS6" s="36">
        <f t="shared" si="8"/>
        <v>70.47</v>
      </c>
      <c r="BT6" s="36">
        <f t="shared" si="8"/>
        <v>71.989999999999995</v>
      </c>
      <c r="BU6" s="36">
        <f t="shared" si="8"/>
        <v>56.04</v>
      </c>
      <c r="BV6" s="36">
        <f t="shared" si="8"/>
        <v>58.52</v>
      </c>
      <c r="BW6" s="36">
        <f t="shared" si="8"/>
        <v>59.22</v>
      </c>
      <c r="BX6" s="36">
        <f t="shared" si="8"/>
        <v>58.79</v>
      </c>
      <c r="BY6" s="36">
        <f t="shared" si="8"/>
        <v>58.41</v>
      </c>
      <c r="BZ6" s="35" t="str">
        <f>IF(BZ7="","",IF(BZ7="-","【-】","【"&amp;SUBSTITUTE(TEXT(BZ7,"#,##0.00"),"-","△")&amp;"】"))</f>
        <v>【55.87】</v>
      </c>
      <c r="CA6" s="36">
        <f>IF(CA7="",NA(),CA7)</f>
        <v>283.5</v>
      </c>
      <c r="CB6" s="36">
        <f t="shared" ref="CB6:CJ6" si="9">IF(CB7="",NA(),CB7)</f>
        <v>275.81</v>
      </c>
      <c r="CC6" s="36">
        <f t="shared" si="9"/>
        <v>279.36</v>
      </c>
      <c r="CD6" s="36">
        <f t="shared" si="9"/>
        <v>237.32</v>
      </c>
      <c r="CE6" s="36">
        <f t="shared" si="9"/>
        <v>234.5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73.17</v>
      </c>
      <c r="CM6" s="36">
        <f t="shared" ref="CM6:CU6" si="10">IF(CM7="",NA(),CM7)</f>
        <v>73.77</v>
      </c>
      <c r="CN6" s="36">
        <f t="shared" si="10"/>
        <v>71.94</v>
      </c>
      <c r="CO6" s="36">
        <f t="shared" si="10"/>
        <v>74.849999999999994</v>
      </c>
      <c r="CP6" s="36">
        <f t="shared" si="10"/>
        <v>77.239999999999995</v>
      </c>
      <c r="CQ6" s="36">
        <f t="shared" si="10"/>
        <v>55.9</v>
      </c>
      <c r="CR6" s="36">
        <f t="shared" si="10"/>
        <v>57.3</v>
      </c>
      <c r="CS6" s="36">
        <f t="shared" si="10"/>
        <v>56.76</v>
      </c>
      <c r="CT6" s="36">
        <f t="shared" si="10"/>
        <v>56.04</v>
      </c>
      <c r="CU6" s="36">
        <f t="shared" si="10"/>
        <v>58.52</v>
      </c>
      <c r="CV6" s="35" t="str">
        <f>IF(CV7="","",IF(CV7="-","【-】","【"&amp;SUBSTITUTE(TEXT(CV7,"#,##0.00"),"-","△")&amp;"】"))</f>
        <v>【56.31】</v>
      </c>
      <c r="CW6" s="36">
        <f>IF(CW7="",NA(),CW7)</f>
        <v>84.97</v>
      </c>
      <c r="CX6" s="36">
        <f t="shared" ref="CX6:DF6" si="11">IF(CX7="",NA(),CX7)</f>
        <v>84.09</v>
      </c>
      <c r="CY6" s="36">
        <f t="shared" si="11"/>
        <v>85.02</v>
      </c>
      <c r="CZ6" s="36">
        <f t="shared" si="11"/>
        <v>81.05</v>
      </c>
      <c r="DA6" s="36">
        <f t="shared" si="11"/>
        <v>82.36</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0.08</v>
      </c>
      <c r="EE6" s="35">
        <f t="shared" ref="EE6:EM6" si="14">IF(EE7="",NA(),EE7)</f>
        <v>0</v>
      </c>
      <c r="EF6" s="35">
        <f t="shared" si="14"/>
        <v>0</v>
      </c>
      <c r="EG6" s="36">
        <f t="shared" si="14"/>
        <v>1.74</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433641</v>
      </c>
      <c r="D7" s="38">
        <v>47</v>
      </c>
      <c r="E7" s="38">
        <v>1</v>
      </c>
      <c r="F7" s="38">
        <v>0</v>
      </c>
      <c r="G7" s="38">
        <v>0</v>
      </c>
      <c r="H7" s="38" t="s">
        <v>96</v>
      </c>
      <c r="I7" s="38" t="s">
        <v>97</v>
      </c>
      <c r="J7" s="38" t="s">
        <v>98</v>
      </c>
      <c r="K7" s="38" t="s">
        <v>99</v>
      </c>
      <c r="L7" s="38" t="s">
        <v>100</v>
      </c>
      <c r="M7" s="38" t="s">
        <v>101</v>
      </c>
      <c r="N7" s="39" t="s">
        <v>102</v>
      </c>
      <c r="O7" s="39" t="s">
        <v>103</v>
      </c>
      <c r="P7" s="39">
        <v>86.55</v>
      </c>
      <c r="Q7" s="39">
        <v>3130</v>
      </c>
      <c r="R7" s="39">
        <v>5248</v>
      </c>
      <c r="S7" s="39">
        <v>24.33</v>
      </c>
      <c r="T7" s="39">
        <v>215.7</v>
      </c>
      <c r="U7" s="39">
        <v>4544</v>
      </c>
      <c r="V7" s="39">
        <v>8.6999999999999993</v>
      </c>
      <c r="W7" s="39">
        <v>522.29999999999995</v>
      </c>
      <c r="X7" s="39">
        <v>65.3</v>
      </c>
      <c r="Y7" s="39">
        <v>66.39</v>
      </c>
      <c r="Z7" s="39">
        <v>65.33</v>
      </c>
      <c r="AA7" s="39">
        <v>76.53</v>
      </c>
      <c r="AB7" s="39">
        <v>77.25</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859.68</v>
      </c>
      <c r="BF7" s="39">
        <v>781.35</v>
      </c>
      <c r="BG7" s="39">
        <v>694.74</v>
      </c>
      <c r="BH7" s="39">
        <v>659.51</v>
      </c>
      <c r="BI7" s="39">
        <v>570.15</v>
      </c>
      <c r="BJ7" s="39">
        <v>1144.79</v>
      </c>
      <c r="BK7" s="39">
        <v>1061.58</v>
      </c>
      <c r="BL7" s="39">
        <v>1007.7</v>
      </c>
      <c r="BM7" s="39">
        <v>1018.52</v>
      </c>
      <c r="BN7" s="39">
        <v>949.61</v>
      </c>
      <c r="BO7" s="39">
        <v>949.15</v>
      </c>
      <c r="BP7" s="39">
        <v>58.47</v>
      </c>
      <c r="BQ7" s="39">
        <v>59.95</v>
      </c>
      <c r="BR7" s="39">
        <v>59.56</v>
      </c>
      <c r="BS7" s="39">
        <v>70.47</v>
      </c>
      <c r="BT7" s="39">
        <v>71.989999999999995</v>
      </c>
      <c r="BU7" s="39">
        <v>56.04</v>
      </c>
      <c r="BV7" s="39">
        <v>58.52</v>
      </c>
      <c r="BW7" s="39">
        <v>59.22</v>
      </c>
      <c r="BX7" s="39">
        <v>58.79</v>
      </c>
      <c r="BY7" s="39">
        <v>58.41</v>
      </c>
      <c r="BZ7" s="39">
        <v>55.87</v>
      </c>
      <c r="CA7" s="39">
        <v>283.5</v>
      </c>
      <c r="CB7" s="39">
        <v>275.81</v>
      </c>
      <c r="CC7" s="39">
        <v>279.36</v>
      </c>
      <c r="CD7" s="39">
        <v>237.32</v>
      </c>
      <c r="CE7" s="39">
        <v>234.5</v>
      </c>
      <c r="CF7" s="39">
        <v>304.35000000000002</v>
      </c>
      <c r="CG7" s="39">
        <v>296.3</v>
      </c>
      <c r="CH7" s="39">
        <v>292.89999999999998</v>
      </c>
      <c r="CI7" s="39">
        <v>298.25</v>
      </c>
      <c r="CJ7" s="39">
        <v>303.27999999999997</v>
      </c>
      <c r="CK7" s="39">
        <v>288.19</v>
      </c>
      <c r="CL7" s="39">
        <v>73.17</v>
      </c>
      <c r="CM7" s="39">
        <v>73.77</v>
      </c>
      <c r="CN7" s="39">
        <v>71.94</v>
      </c>
      <c r="CO7" s="39">
        <v>74.849999999999994</v>
      </c>
      <c r="CP7" s="39">
        <v>77.239999999999995</v>
      </c>
      <c r="CQ7" s="39">
        <v>55.9</v>
      </c>
      <c r="CR7" s="39">
        <v>57.3</v>
      </c>
      <c r="CS7" s="39">
        <v>56.76</v>
      </c>
      <c r="CT7" s="39">
        <v>56.04</v>
      </c>
      <c r="CU7" s="39">
        <v>58.52</v>
      </c>
      <c r="CV7" s="39">
        <v>56.31</v>
      </c>
      <c r="CW7" s="39">
        <v>84.97</v>
      </c>
      <c r="CX7" s="39">
        <v>84.09</v>
      </c>
      <c r="CY7" s="39">
        <v>85.02</v>
      </c>
      <c r="CZ7" s="39">
        <v>81.05</v>
      </c>
      <c r="DA7" s="39">
        <v>82.36</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0.08</v>
      </c>
      <c r="EE7" s="39">
        <v>0</v>
      </c>
      <c r="EF7" s="39">
        <v>0</v>
      </c>
      <c r="EG7" s="39">
        <v>1.74</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2022-01-20T00:04:19Z</cp:lastPrinted>
  <dcterms:created xsi:type="dcterms:W3CDTF">2021-12-03T07:05:11Z</dcterms:created>
  <dcterms:modified xsi:type="dcterms:W3CDTF">2022-01-24T01:33:38Z</dcterms:modified>
  <cp:category/>
</cp:coreProperties>
</file>