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standard\"/>
    </mc:Choice>
  </mc:AlternateContent>
  <xr:revisionPtr revIDLastSave="0" documentId="13_ncr:1_{EA1BEBC9-9234-4133-85A9-4DDCE7FD96B5}" xr6:coauthVersionLast="47" xr6:coauthVersionMax="47" xr10:uidLastSave="{00000000-0000-0000-0000-000000000000}"/>
  <workbookProtection workbookAlgorithmName="SHA-512" workbookHashValue="FMPXQulAZp5Pmv+fTj/iOO3LUbNkERva455xJ0tsz27WhLxH8KNudtH4ViFGmZG5vmML4s0s4Y3HekhJhN6JeQ==" workbookSaltValue="c8cZkEOmNK4B8V266MiAxg==" workbookSpinCount="100000" lockStructure="1"/>
  <bookViews>
    <workbookView xWindow="2340" yWindow="1215" windowWidth="17775" windowHeight="14985" xr2:uid="{00000000-000D-0000-FFFF-FFFF00000000}"/>
  </bookViews>
  <sheets>
    <sheet name="入力シート" sheetId="7" r:id="rId1"/>
    <sheet name="役員情報入力シート" sheetId="9" r:id="rId2"/>
    <sheet name="settings" sheetId="8" state="hidden" r:id="rId3"/>
  </sheets>
  <definedNames>
    <definedName name="_xlnm.Print_Titles" localSheetId="0">入力シート!$1:$1</definedName>
    <definedName name="_xlnm.Print_Titles" localSheetId="1">役員情報入力シート!$8:$8</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9" l="1"/>
  <c r="A10" i="9"/>
  <c r="A351" i="7" s="1"/>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345" i="7"/>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8" i="9" s="1"/>
  <c r="M10" i="9"/>
  <c r="M9" i="9"/>
  <c r="H8" i="9"/>
  <c r="J194" i="7" l="1"/>
  <c r="J192" i="7"/>
  <c r="P329" i="7" l="1"/>
  <c r="E238" i="7" l="1"/>
  <c r="K237" i="7" l="1"/>
  <c r="O237" i="7"/>
  <c r="I220" i="7"/>
  <c r="U237" i="7"/>
  <c r="S237" i="7"/>
  <c r="Q237" i="7"/>
  <c r="I203" i="7" l="1"/>
  <c r="D114" i="7" l="1"/>
  <c r="D116" i="7" s="1"/>
  <c r="D118" i="7" s="1"/>
  <c r="D120" i="7" s="1"/>
  <c r="D122" i="7" s="1"/>
  <c r="D124" i="7" s="1"/>
  <c r="D126" i="7" s="1"/>
  <c r="J177" i="7" l="1"/>
  <c r="J196" i="7"/>
  <c r="J198" i="7"/>
  <c r="N284" i="7" l="1"/>
  <c r="I214" i="7" l="1"/>
  <c r="A2" i="8" l="1"/>
  <c r="A1" i="8"/>
</calcChain>
</file>

<file path=xl/sharedStrings.xml><?xml version="1.0" encoding="utf-8"?>
<sst xmlns="http://schemas.openxmlformats.org/spreadsheetml/2006/main" count="321" uniqueCount="256">
  <si>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</si>
  <si>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</si>
  <si>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</si>
  <si>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</si>
  <si>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</si>
  <si>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</si>
  <si>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</si>
  <si>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</si>
  <si>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</si>
  <si>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</si>
  <si>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</si>
  <si>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</si>
  <si>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</si>
  <si>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</si>
  <si>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</si>
  <si>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</si>
  <si>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</si>
  <si>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</si>
  <si>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</si>
  <si>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</si>
  <si>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</si>
  <si>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</si>
  <si>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</si>
  <si>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</si>
  <si>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</si>
  <si>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</si>
  <si>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</si>
  <si>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</si>
  <si>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</si>
  <si>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</si>
  <si>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</si>
  <si>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</si>
  <si>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</si>
  <si>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</si>
  <si>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</si>
  <si>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</si>
  <si>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</si>
  <si>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</si>
  <si>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</si>
  <si>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</si>
  <si>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</si>
  <si>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</si>
  <si>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</si>
  <si>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</si>
  <si>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</si>
  <si>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</si>
  <si>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</si>
  <si>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</si>
  <si>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</si>
  <si>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</si>
  <si>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</si>
  <si>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</si>
  <si>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</si>
  <si>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</si>
  <si>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</si>
  <si>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</si>
  <si>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</si>
  <si>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</si>
  <si>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</si>
  <si>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</si>
  <si>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</si>
  <si>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</si>
  <si>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</si>
  <si>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</si>
  <si>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</si>
  <si>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</si>
  <si>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</si>
  <si>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</si>
  <si>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</si>
  <si>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</si>
  <si>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</si>
  <si>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</si>
  <si>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</si>
  <si>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</si>
  <si>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</si>
  <si>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</si>
  <si>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</si>
  <si>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</si>
  <si>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</si>
  <si>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</si>
  <si>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</si>
  <si>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</si>
  <si>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</si>
  <si>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</si>
  <si>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</si>
  <si>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</si>
  <si>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</si>
  <si>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</si>
  <si>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</si>
  <si>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</si>
  <si>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</si>
  <si>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</si>
  <si>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</si>
  <si>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</si>
  <si>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</si>
  <si>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</si>
  <si>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</si>
  <si>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</si>
  <si>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</si>
  <si>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</si>
  <si>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</si>
  <si>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</si>
  <si>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</si>
  <si>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</si>
  <si>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</si>
  <si>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</si>
  <si>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</si>
  <si>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</si>
  <si>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</si>
  <si>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</si>
  <si>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</si>
  <si>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</si>
  <si>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</si>
  <si>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</si>
  <si>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</si>
  <si>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</si>
  <si>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</si>
  <si>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</si>
  <si>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</si>
  <si>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</si>
  <si>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</si>
  <si>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</si>
  <si>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</si>
  <si>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</si>
  <si>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</si>
  <si>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</si>
  <si>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</si>
  <si>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</si>
  <si>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</si>
  <si>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</si>
  <si>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</si>
  <si>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</si>
  <si>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</si>
  <si>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</si>
  <si>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</si>
  <si>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</si>
  <si>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</si>
  <si>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</si>
  <si>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</si>
  <si>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</si>
  <si>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</si>
  <si>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</si>
  <si>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</si>
  <si>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</si>
  <si>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</si>
  <si>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</si>
  <si>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</si>
  <si>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</si>
  <si>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</si>
  <si>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</si>
  <si>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</si>
  <si>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</si>
  <si>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</si>
  <si>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</si>
  <si>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</si>
  <si>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</si>
  <si>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</si>
  <si>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</si>
  <si>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</si>
  <si>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</si>
  <si>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</si>
  <si>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</si>
  <si>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</si>
  <si>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</si>
  <si>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</si>
  <si>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</si>
  <si>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</si>
  <si>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</si>
  <si>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</si>
  <si>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</si>
  <si>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</si>
  <si>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</si>
  <si>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</si>
  <si>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</si>
  <si>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</si>
  <si>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</si>
  <si>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</si>
  <si>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</si>
  <si>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</si>
  <si>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</si>
  <si>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</si>
  <si>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</si>
  <si>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</si>
  <si>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</si>
  <si>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</si>
  <si>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</si>
  <si>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</si>
  <si>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</si>
  <si>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</si>
  <si>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</si>
  <si>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</si>
  <si>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</si>
  <si>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</si>
  <si>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</si>
  <si>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</si>
  <si>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</si>
  <si>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</si>
  <si>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</si>
  <si>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</si>
  <si>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</si>
  <si>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</si>
  <si>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</si>
  <si>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</si>
  <si>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</si>
  <si>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</si>
  <si>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</si>
  <si>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</si>
  <si>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</si>
  <si>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</si>
  <si>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</si>
  <si>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</si>
  <si>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</si>
  <si>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</si>
  <si>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</si>
  <si>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</si>
  <si>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</si>
  <si>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</si>
  <si>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</si>
  <si>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</si>
  <si>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</si>
  <si>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</si>
  <si>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</si>
  <si>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</si>
  <si>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</si>
  <si>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</si>
  <si>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</si>
  <si>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</si>
  <si>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</si>
  <si>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</si>
  <si>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</si>
  <si>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</si>
  <si>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</si>
  <si>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</si>
  <si>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</si>
  <si>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</si>
  <si>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例)2023/4/1、R5/4/1</t>
    <phoneticPr fontId="4"/>
  </si>
  <si>
    <t>例)2023/4/1</t>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</si>
  <si>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</si>
  <si>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玉東町 一般競争(指名競争)参加資格審査申請書【測量・建設コンサルタント等】</t>
    <rPh sb="0" eb="3">
      <t>ギョクトウマチ</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</si>
  <si>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役員情報</t>
    <rPh sb="0" eb="2">
      <t>ヤクイン</t>
    </rPh>
    <rPh sb="2" eb="4">
      <t>ジョウホウ</t>
    </rPh>
    <phoneticPr fontId="4"/>
  </si>
  <si>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4"/>
  </si>
  <si>
    <t>43_玉東町</t>
  </si>
  <si>
    <t>役員</t>
  </si>
  <si>
    <t>登記された役員および、委任先営業所の役員を入力してください。役員が複数になる場合は、行をあけずに入力してください。</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</si>
  <si>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</si>
  <si>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r>
      <t xml:space="preserve">役職 </t>
    </r>
    <r>
      <rPr>
        <sz val="11"/>
        <color rgb="FFFF0000"/>
        <rFont val="ＭＳ ゴシック"/>
        <family val="3"/>
        <charset val="128"/>
      </rPr>
      <t>*1</t>
    </r>
    <rPh sb="0" eb="2">
      <t>ヤクショク</t>
    </rPh>
    <phoneticPr fontId="4"/>
  </si>
  <si>
    <r>
      <t xml:space="preserve">氏名 </t>
    </r>
    <r>
      <rPr>
        <sz val="11"/>
        <color rgb="FFFF0000"/>
        <rFont val="ＭＳ ゴシック"/>
        <family val="3"/>
        <charset val="128"/>
      </rPr>
      <t>*2</t>
    </r>
    <rPh sb="0" eb="2">
      <t>シメイ</t>
    </rPh>
    <phoneticPr fontId="4"/>
  </si>
  <si>
    <r>
      <t xml:space="preserve">フリガナ </t>
    </r>
    <r>
      <rPr>
        <sz val="11"/>
        <color rgb="FFFF0000"/>
        <rFont val="ＭＳ ゴシック"/>
        <family val="3"/>
        <charset val="128"/>
      </rPr>
      <t>*3</t>
    </r>
    <phoneticPr fontId="4"/>
  </si>
  <si>
    <r>
      <t xml:space="preserve">性別
</t>
    </r>
    <r>
      <rPr>
        <sz val="11"/>
        <color rgb="FFFF0000"/>
        <rFont val="ＭＳ ゴシック"/>
        <family val="3"/>
        <charset val="128"/>
      </rPr>
      <t>*4</t>
    </r>
    <rPh sb="0" eb="2">
      <t>セイベツ</t>
    </rPh>
    <phoneticPr fontId="4"/>
  </si>
  <si>
    <r>
      <t xml:space="preserve">常勤・非常勤
</t>
    </r>
    <r>
      <rPr>
        <sz val="11"/>
        <color rgb="FFFF0000"/>
        <rFont val="ＭＳ ゴシック"/>
        <family val="3"/>
        <charset val="128"/>
      </rPr>
      <t>*4</t>
    </r>
    <rPh sb="0" eb="2">
      <t>ジョウキン</t>
    </rPh>
    <rPh sb="3" eb="6">
      <t>ヒジョウキン</t>
    </rPh>
    <phoneticPr fontId="4"/>
  </si>
  <si>
    <t>住所</t>
    <rPh sb="0" eb="2">
      <t>ジュウショ</t>
    </rPh>
    <phoneticPr fontId="4"/>
  </si>
  <si>
    <t>備考</t>
    <rPh sb="0" eb="2">
      <t>ビコウ</t>
    </rPh>
    <phoneticPr fontId="4"/>
  </si>
  <si>
    <t>玉東町が行う測量・建設コンサルタント等に係る入札に参加する資格の審査を申請します。</t>
    <rPh sb="6" eb="8">
      <t>ソクリョウ</t>
    </rPh>
    <rPh sb="9" eb="11">
      <t>ケンセツ</t>
    </rPh>
    <rPh sb="18" eb="19">
      <t>トウ</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</si>
  <si>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</si>
  <si>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</si>
  <si>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総合補償</t>
    <rPh sb="0" eb="2">
      <t>ソウゴウ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</si>
</sst>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
      <sz val="9"/>
      <name val="ＭＳ ゴシック"/>
      <family val="3"/>
      <charset val="128"/>
    </font>
    <font>
      <b/>
      <sz val="16"/>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5">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auto="1"/>
      </right>
      <top style="thin">
        <color indexed="64"/>
      </top>
      <bottom style="thin">
        <color indexed="64"/>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40">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49" fontId="23" fillId="2" borderId="13"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69" xfId="0" applyNumberFormat="1" applyFont="1" applyFill="1" applyBorder="1" applyAlignment="1" applyProtection="1">
      <alignment horizontal="left" vertical="center"/>
      <protection locked="0"/>
    </xf>
    <xf numFmtId="49" fontId="23" fillId="2" borderId="20" xfId="0" applyNumberFormat="1" applyFont="1" applyFill="1" applyBorder="1" applyAlignment="1" applyProtection="1">
      <alignment horizontal="left" vertical="center"/>
      <protection locked="0"/>
    </xf>
    <xf numFmtId="49" fontId="23" fillId="2" borderId="21" xfId="0" applyNumberFormat="1" applyFont="1" applyFill="1" applyBorder="1" applyAlignment="1" applyProtection="1">
      <alignment horizontal="left" vertical="center"/>
      <protection locked="0"/>
    </xf>
    <xf numFmtId="14" fontId="23" fillId="2" borderId="69" xfId="0" applyNumberFormat="1" applyFont="1" applyFill="1" applyBorder="1" applyAlignment="1" applyProtection="1">
      <alignment horizontal="left" vertical="center"/>
      <protection locked="0"/>
    </xf>
    <xf numFmtId="49" fontId="23" fillId="2" borderId="69" xfId="0" applyNumberFormat="1" applyFont="1" applyFill="1" applyBorder="1" applyAlignment="1" applyProtection="1">
      <alignment horizontal="left" vertical="center" shrinkToFit="1"/>
      <protection locked="0"/>
    </xf>
    <xf numFmtId="49" fontId="23" fillId="2" borderId="61" xfId="0" applyNumberFormat="1" applyFont="1" applyFill="1" applyBorder="1" applyAlignment="1" applyProtection="1">
      <alignment horizontal="left" vertical="center"/>
      <protection locked="0"/>
    </xf>
    <xf numFmtId="14" fontId="23" fillId="2" borderId="61" xfId="0" applyNumberFormat="1" applyFont="1" applyFill="1" applyBorder="1" applyAlignment="1" applyProtection="1">
      <alignment horizontal="left" vertical="center"/>
      <protection locked="0"/>
    </xf>
    <xf numFmtId="49" fontId="23" fillId="2" borderId="61" xfId="0" applyNumberFormat="1" applyFont="1" applyFill="1" applyBorder="1" applyAlignment="1" applyProtection="1">
      <alignment horizontal="left" vertical="center" shrinkToFit="1"/>
      <protection locked="0"/>
    </xf>
    <xf numFmtId="49" fontId="23" fillId="2" borderId="67" xfId="0" applyNumberFormat="1" applyFont="1" applyFill="1" applyBorder="1" applyAlignment="1" applyProtection="1">
      <alignment horizontal="left" vertical="center"/>
      <protection locked="0"/>
    </xf>
    <xf numFmtId="14" fontId="23" fillId="2" borderId="67" xfId="0" applyNumberFormat="1" applyFont="1" applyFill="1" applyBorder="1" applyAlignment="1" applyProtection="1">
      <alignment horizontal="left" vertical="center"/>
      <protection locked="0"/>
    </xf>
    <xf numFmtId="49" fontId="23" fillId="2" borderId="67" xfId="0" applyNumberFormat="1" applyFont="1" applyFill="1" applyBorder="1" applyAlignment="1" applyProtection="1">
      <alignment horizontal="left" vertical="center" shrinkToFit="1"/>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58"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38" fontId="23" fillId="2" borderId="8" xfId="6" applyNumberFormat="1" applyFont="1" applyFill="1" applyBorder="1" applyAlignment="1" applyProtection="1">
      <alignment horizontal="right" vertical="center"/>
      <protection locked="0"/>
    </xf>
    <xf numFmtId="38" fontId="23" fillId="2" borderId="11" xfId="6"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1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38" fontId="23" fillId="2" borderId="0" xfId="0" applyNumberFormat="1" applyFont="1" applyFill="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182"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78" fontId="23" fillId="2" borderId="0" xfId="0" applyNumberFormat="1" applyFont="1" applyFill="1" applyAlignment="1" applyProtection="1">
      <alignment horizontal="lef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6" xfId="6" applyNumberFormat="1" applyFont="1" applyFill="1" applyBorder="1" applyAlignment="1" applyProtection="1">
      <alignment horizontal="righ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38" fontId="23" fillId="2" borderId="43" xfId="6" applyNumberFormat="1" applyFont="1" applyFill="1" applyBorder="1" applyAlignment="1" applyProtection="1">
      <alignment horizontal="righ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178" fontId="23" fillId="2" borderId="59" xfId="1" applyNumberFormat="1" applyFont="1" applyFill="1" applyBorder="1" applyAlignment="1" applyProtection="1">
      <alignment horizontal="righ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49" fontId="23" fillId="2" borderId="9"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center" wrapText="1"/>
      <protection locked="0"/>
    </xf>
    <xf numFmtId="0" fontId="23" fillId="2" borderId="0" xfId="2" applyFont="1" applyFill="1" applyAlignment="1" applyProtection="1">
      <alignment horizontal="left" vertical="center" wrapText="1"/>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horizontal="center"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11" fillId="0" borderId="23" xfId="2" applyFont="1" applyBorder="1" applyProtection="1">
      <alignment vertical="center"/>
    </xf>
    <xf numFmtId="49" fontId="11" fillId="0" borderId="0" xfId="0" applyNumberFormat="1" applyFont="1" applyAlignment="1" applyProtection="1">
      <alignment horizontal="right" vertical="top"/>
    </xf>
    <xf numFmtId="49" fontId="11" fillId="0" borderId="18" xfId="0" applyNumberFormat="1" applyFont="1" applyBorder="1" applyAlignment="1" applyProtection="1">
      <alignment vertical="top"/>
    </xf>
    <xf numFmtId="0" fontId="11" fillId="0" borderId="18" xfId="0" applyFont="1" applyBorder="1" applyAlignment="1" applyProtection="1">
      <alignment vertical="top"/>
    </xf>
    <xf numFmtId="0" fontId="25" fillId="0" borderId="0" xfId="0" applyFont="1" applyAlignment="1" applyProtection="1">
      <alignment vertical="top"/>
    </xf>
    <xf numFmtId="0" fontId="26" fillId="0" borderId="0" xfId="0" applyFont="1" applyProtection="1">
      <alignment vertical="center"/>
    </xf>
    <xf numFmtId="179" fontId="6" fillId="0" borderId="0" xfId="1" applyNumberFormat="1" applyFont="1" applyAlignment="1" applyProtection="1">
      <alignment vertical="top"/>
    </xf>
    <xf numFmtId="0" fontId="26" fillId="0" borderId="0" xfId="0" applyFont="1" applyAlignment="1" applyProtection="1">
      <alignment horizontal="left" vertical="center"/>
    </xf>
    <xf numFmtId="0" fontId="25" fillId="0" borderId="0" xfId="0" applyFont="1" applyProtection="1">
      <alignment vertical="center"/>
    </xf>
    <xf numFmtId="0" fontId="11" fillId="0" borderId="0" xfId="0" applyFont="1" applyAlignment="1" applyProtection="1">
      <alignment vertical="top"/>
    </xf>
    <xf numFmtId="0" fontId="17" fillId="0" borderId="0" xfId="0" applyFont="1" applyAlignment="1" applyProtection="1">
      <alignment horizontal="left" vertical="top" wrapText="1"/>
    </xf>
    <xf numFmtId="0" fontId="11" fillId="0" borderId="74" xfId="0" applyFont="1" applyBorder="1" applyAlignment="1" applyProtection="1">
      <alignment horizontal="center" vertical="center" textRotation="255"/>
    </xf>
    <xf numFmtId="0" fontId="11" fillId="0" borderId="74" xfId="0" applyFont="1" applyBorder="1" applyAlignment="1" applyProtection="1">
      <alignment horizontal="center" vertical="center"/>
    </xf>
    <xf numFmtId="0" fontId="11" fillId="0" borderId="74" xfId="0" applyFont="1" applyBorder="1" applyAlignment="1" applyProtection="1">
      <alignment horizontal="center" vertical="center" wrapText="1"/>
    </xf>
    <xf numFmtId="0" fontId="23" fillId="0" borderId="74" xfId="0" applyFont="1" applyBorder="1" applyAlignment="1" applyProtection="1">
      <alignment horizontal="center" vertical="center" wrapText="1"/>
    </xf>
    <xf numFmtId="0" fontId="23" fillId="0" borderId="74" xfId="0" applyFont="1" applyBorder="1" applyAlignment="1" applyProtection="1">
      <alignment horizontal="center" vertical="center"/>
    </xf>
    <xf numFmtId="0" fontId="23" fillId="0" borderId="69" xfId="0" applyFont="1" applyBorder="1" applyProtection="1">
      <alignment vertical="center"/>
    </xf>
    <xf numFmtId="0" fontId="23" fillId="0" borderId="11" xfId="0" applyFont="1" applyBorder="1" applyProtection="1">
      <alignment vertical="center"/>
    </xf>
    <xf numFmtId="0" fontId="23" fillId="0" borderId="67" xfId="0" applyFont="1" applyBorder="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7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53"/>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5" style="155" hidden="1" customWidth="1"/>
    <col min="2" max="3" width="1.625" style="155" customWidth="1"/>
    <col min="4" max="4" width="5.625" style="155" customWidth="1"/>
    <col min="5" max="5" width="5.125" style="155" customWidth="1"/>
    <col min="6" max="6" width="4.125" style="155" customWidth="1"/>
    <col min="7" max="7" width="4.5" style="155" customWidth="1"/>
    <col min="8" max="8" width="7.75" style="155" customWidth="1"/>
    <col min="9" max="9" width="1.625" style="155" customWidth="1"/>
    <col min="10" max="10" width="8.625" style="155" customWidth="1"/>
    <col min="11" max="11" width="4.625" style="155" customWidth="1"/>
    <col min="12" max="12" width="3" style="155" customWidth="1"/>
    <col min="13" max="13" width="6.375" style="155" customWidth="1"/>
    <col min="14" max="14" width="7.125" style="155" customWidth="1"/>
    <col min="15" max="15" width="12.125" style="155" customWidth="1"/>
    <col min="16" max="16" width="6.875" style="155" customWidth="1"/>
    <col min="17" max="17" width="16.375" style="155" customWidth="1"/>
    <col min="18" max="18" width="6.875" style="155" customWidth="1"/>
    <col min="19" max="19" width="15.5" style="155" customWidth="1"/>
    <col min="20" max="20" width="7.25" style="155" customWidth="1"/>
    <col min="21" max="21" width="4.25" style="155" customWidth="1"/>
    <col min="22" max="22" width="5.5" style="155" customWidth="1"/>
    <col min="23" max="24" width="4.25" style="155" customWidth="1"/>
    <col min="25" max="25" width="4.5" style="155" customWidth="1"/>
    <col min="26" max="26" width="2.625" style="155" customWidth="1"/>
    <col min="27" max="27" width="3.625" style="155" customWidth="1"/>
    <col min="28" max="16384" width="9" style="155"/>
  </cols>
  <sheetData>
    <row r="1" spans="1:28" ht="30" customHeight="1" x14ac:dyDescent="0.15">
      <c r="A1" s="150" t="s">
        <v>241</v>
      </c>
      <c r="B1" s="150"/>
      <c r="C1" s="151" t="s">
        <v>238</v>
      </c>
      <c r="D1" s="152"/>
      <c r="E1" s="152"/>
      <c r="F1" s="152"/>
      <c r="G1" s="152"/>
      <c r="H1" s="152"/>
      <c r="I1" s="152"/>
      <c r="J1" s="152"/>
      <c r="K1" s="152"/>
      <c r="L1" s="152"/>
      <c r="M1" s="152"/>
      <c r="N1" s="152"/>
      <c r="O1" s="152"/>
      <c r="P1" s="152"/>
      <c r="Q1" s="152"/>
      <c r="R1" s="152"/>
      <c r="S1" s="152"/>
      <c r="T1" s="152"/>
      <c r="U1" s="152"/>
      <c r="V1" s="152"/>
      <c r="W1" s="153">
        <v>45292</v>
      </c>
      <c r="X1" s="153"/>
      <c r="Y1" s="153"/>
      <c r="Z1" s="153"/>
      <c r="AA1" s="154"/>
      <c r="AB1" s="154"/>
    </row>
    <row r="2" spans="1:28" ht="15.75" hidden="1" customHeight="1" x14ac:dyDescent="0.15">
      <c r="A2" s="150" t="s">
        <v>15</v>
      </c>
      <c r="B2" s="150"/>
      <c r="C2" s="156"/>
      <c r="D2" s="156"/>
      <c r="AA2" s="154"/>
      <c r="AB2" s="154"/>
    </row>
    <row r="3" spans="1:28" ht="30" customHeight="1" x14ac:dyDescent="0.15">
      <c r="A3" s="157">
        <v>2024.01</v>
      </c>
      <c r="B3" s="157"/>
      <c r="C3" s="155" t="s">
        <v>252</v>
      </c>
      <c r="AA3" s="154"/>
      <c r="AB3" s="154"/>
    </row>
    <row r="4" spans="1:28" ht="5.25" customHeight="1" x14ac:dyDescent="0.15">
      <c r="A4" s="157"/>
      <c r="B4" s="157"/>
      <c r="C4" s="158"/>
      <c r="D4" s="159"/>
      <c r="E4" s="159"/>
      <c r="F4" s="159"/>
      <c r="G4" s="159"/>
      <c r="H4" s="159"/>
      <c r="I4" s="159"/>
      <c r="J4" s="159"/>
      <c r="K4" s="159"/>
      <c r="L4" s="159"/>
      <c r="M4" s="159"/>
      <c r="N4" s="159"/>
      <c r="O4" s="159"/>
      <c r="P4" s="159"/>
      <c r="Q4" s="159"/>
      <c r="R4" s="159"/>
      <c r="S4" s="159"/>
      <c r="T4" s="159"/>
      <c r="U4" s="159"/>
      <c r="V4" s="159"/>
      <c r="W4" s="159"/>
      <c r="X4" s="159"/>
      <c r="Y4" s="159"/>
      <c r="Z4" s="160"/>
    </row>
    <row r="5" spans="1:28" ht="15" customHeight="1" x14ac:dyDescent="0.15">
      <c r="A5" s="157"/>
      <c r="B5" s="157"/>
      <c r="C5" s="161" t="s">
        <v>237</v>
      </c>
      <c r="D5" s="162"/>
      <c r="E5" s="162"/>
      <c r="F5" s="162"/>
      <c r="G5" s="162"/>
      <c r="H5" s="162"/>
      <c r="I5" s="162"/>
      <c r="J5" s="162"/>
      <c r="K5" s="162"/>
      <c r="L5" s="162"/>
      <c r="M5" s="162"/>
      <c r="N5" s="162"/>
      <c r="O5" s="162"/>
      <c r="P5" s="162"/>
      <c r="Q5" s="162"/>
      <c r="R5" s="162"/>
      <c r="S5" s="162"/>
      <c r="T5" s="162"/>
      <c r="U5" s="162"/>
      <c r="V5" s="162"/>
      <c r="W5" s="162"/>
      <c r="X5" s="162"/>
      <c r="Y5" s="162"/>
      <c r="Z5" s="163"/>
    </row>
    <row r="6" spans="1:28" ht="15" customHeight="1" x14ac:dyDescent="0.15">
      <c r="A6" s="157"/>
      <c r="B6" s="157"/>
      <c r="C6" s="161" t="s">
        <v>3</v>
      </c>
      <c r="D6" s="162"/>
      <c r="E6" s="162"/>
      <c r="F6" s="162"/>
      <c r="G6" s="162"/>
      <c r="H6" s="162"/>
      <c r="I6" s="162"/>
      <c r="J6" s="162"/>
      <c r="K6" s="162"/>
      <c r="L6" s="162"/>
      <c r="M6" s="162"/>
      <c r="N6" s="162"/>
      <c r="O6" s="162"/>
      <c r="P6" s="162"/>
      <c r="Q6" s="162"/>
      <c r="R6" s="162"/>
      <c r="S6" s="162"/>
      <c r="T6" s="162"/>
      <c r="U6" s="162"/>
      <c r="V6" s="162"/>
      <c r="W6" s="162"/>
      <c r="X6" s="162"/>
      <c r="Y6" s="162"/>
      <c r="Z6" s="163"/>
    </row>
    <row r="7" spans="1:28" ht="15" customHeight="1" x14ac:dyDescent="0.15">
      <c r="A7" s="157"/>
      <c r="B7" s="157"/>
      <c r="C7" s="161" t="s">
        <v>4</v>
      </c>
      <c r="D7" s="162"/>
      <c r="E7" s="162"/>
      <c r="F7" s="162"/>
      <c r="G7" s="162"/>
      <c r="H7" s="162"/>
      <c r="I7" s="162"/>
      <c r="J7" s="162"/>
      <c r="K7" s="162"/>
      <c r="L7" s="162"/>
      <c r="M7" s="162"/>
      <c r="N7" s="162"/>
      <c r="O7" s="162"/>
      <c r="P7" s="162"/>
      <c r="Q7" s="162"/>
      <c r="R7" s="162"/>
      <c r="S7" s="162"/>
      <c r="T7" s="162"/>
      <c r="U7" s="162"/>
      <c r="V7" s="162"/>
      <c r="W7" s="162"/>
      <c r="X7" s="162"/>
      <c r="Y7" s="162"/>
      <c r="Z7" s="163"/>
    </row>
    <row r="8" spans="1:28" ht="13.5" hidden="1" x14ac:dyDescent="0.15">
      <c r="A8" s="157"/>
      <c r="B8" s="157"/>
      <c r="C8" s="161"/>
      <c r="D8" s="162"/>
      <c r="E8" s="162"/>
      <c r="F8" s="162"/>
      <c r="G8" s="162"/>
      <c r="H8" s="162"/>
      <c r="I8" s="162"/>
      <c r="J8" s="162"/>
      <c r="K8" s="162"/>
      <c r="L8" s="162"/>
      <c r="M8" s="162"/>
      <c r="N8" s="162"/>
      <c r="O8" s="162"/>
      <c r="P8" s="162"/>
      <c r="Q8" s="162"/>
      <c r="R8" s="162"/>
      <c r="S8" s="162"/>
      <c r="T8" s="162"/>
      <c r="U8" s="162"/>
      <c r="V8" s="162"/>
      <c r="W8" s="162"/>
      <c r="X8" s="162"/>
      <c r="Y8" s="162"/>
      <c r="Z8" s="163"/>
    </row>
    <row r="9" spans="1:28" ht="5.25" customHeight="1" x14ac:dyDescent="0.15">
      <c r="A9" s="157"/>
      <c r="B9" s="157"/>
      <c r="C9" s="164"/>
      <c r="D9" s="165"/>
      <c r="E9" s="165"/>
      <c r="F9" s="165"/>
      <c r="G9" s="165"/>
      <c r="H9" s="165"/>
      <c r="I9" s="165"/>
      <c r="J9" s="165"/>
      <c r="K9" s="165"/>
      <c r="L9" s="165"/>
      <c r="M9" s="165"/>
      <c r="N9" s="165"/>
      <c r="O9" s="165"/>
      <c r="P9" s="165"/>
      <c r="Q9" s="165"/>
      <c r="R9" s="165"/>
      <c r="S9" s="165"/>
      <c r="T9" s="165"/>
      <c r="U9" s="165"/>
      <c r="V9" s="165"/>
      <c r="W9" s="165"/>
      <c r="X9" s="165"/>
      <c r="Y9" s="165"/>
      <c r="Z9" s="166"/>
    </row>
    <row r="10" spans="1:28" ht="30" customHeight="1" x14ac:dyDescent="0.15">
      <c r="A10" s="157"/>
      <c r="B10" s="157"/>
    </row>
    <row r="11" spans="1:28" ht="15.75" hidden="1" customHeight="1" x14ac:dyDescent="0.15">
      <c r="A11" s="157"/>
      <c r="B11" s="157"/>
    </row>
    <row r="12" spans="1:28" ht="15.75" hidden="1" customHeight="1" x14ac:dyDescent="0.15">
      <c r="A12" s="157"/>
      <c r="B12" s="157"/>
    </row>
    <row r="13" spans="1:28" ht="20.100000000000001" customHeight="1" x14ac:dyDescent="0.15">
      <c r="A13" s="157"/>
      <c r="B13" s="157"/>
      <c r="C13" s="167" t="s">
        <v>154</v>
      </c>
      <c r="D13" s="168"/>
      <c r="E13" s="168"/>
      <c r="F13" s="168"/>
      <c r="G13" s="168"/>
      <c r="H13" s="169"/>
    </row>
    <row r="14" spans="1:28" ht="15" customHeight="1" x14ac:dyDescent="0.15">
      <c r="A14" s="157"/>
      <c r="B14" s="157"/>
      <c r="C14" s="170"/>
      <c r="D14" s="171"/>
      <c r="E14" s="171"/>
      <c r="F14" s="171"/>
      <c r="G14" s="171"/>
      <c r="H14" s="171"/>
      <c r="I14" s="172"/>
      <c r="J14" s="172"/>
      <c r="K14" s="172"/>
      <c r="L14" s="172"/>
      <c r="M14" s="172"/>
      <c r="N14" s="172"/>
      <c r="O14" s="172"/>
      <c r="P14" s="172"/>
      <c r="Q14" s="172"/>
      <c r="R14" s="172"/>
      <c r="S14" s="172"/>
      <c r="T14" s="172"/>
      <c r="U14" s="172"/>
      <c r="V14" s="172"/>
      <c r="W14" s="172"/>
      <c r="X14" s="172"/>
      <c r="Y14" s="172"/>
      <c r="Z14" s="173"/>
    </row>
    <row r="15" spans="1:28" ht="15.75" hidden="1" customHeight="1" x14ac:dyDescent="0.15">
      <c r="A15" s="157"/>
      <c r="B15" s="157"/>
      <c r="C15" s="174"/>
      <c r="D15" s="175"/>
      <c r="E15" s="176"/>
      <c r="F15" s="176"/>
      <c r="G15" s="176"/>
      <c r="H15" s="176"/>
      <c r="I15" s="177"/>
      <c r="J15" s="178"/>
      <c r="K15" s="178"/>
      <c r="L15" s="178"/>
      <c r="M15" s="178"/>
      <c r="N15" s="178"/>
      <c r="O15" s="178"/>
      <c r="P15" s="178"/>
      <c r="Q15" s="178"/>
      <c r="R15" s="178"/>
      <c r="S15" s="178"/>
      <c r="T15" s="178"/>
      <c r="U15" s="178"/>
      <c r="V15" s="178"/>
      <c r="W15" s="178"/>
      <c r="X15" s="178"/>
      <c r="Y15" s="178"/>
      <c r="Z15" s="179"/>
    </row>
    <row r="16" spans="1:28" ht="15.75" hidden="1" customHeight="1" x14ac:dyDescent="0.15">
      <c r="A16" s="157"/>
      <c r="B16" s="157"/>
      <c r="C16" s="174"/>
      <c r="D16" s="175"/>
      <c r="E16" s="180"/>
      <c r="F16" s="180"/>
      <c r="G16" s="180"/>
      <c r="H16" s="180"/>
      <c r="I16" s="177"/>
      <c r="J16" s="181"/>
      <c r="K16" s="181"/>
      <c r="L16" s="181"/>
      <c r="M16" s="181"/>
      <c r="N16" s="181"/>
      <c r="O16" s="181"/>
      <c r="P16" s="181"/>
      <c r="Q16" s="181"/>
      <c r="R16" s="181"/>
      <c r="S16" s="181"/>
      <c r="T16" s="181"/>
      <c r="U16" s="181"/>
      <c r="V16" s="181"/>
      <c r="W16" s="181"/>
      <c r="X16" s="181"/>
      <c r="Y16" s="181"/>
      <c r="Z16" s="179"/>
    </row>
    <row r="17" spans="1:26" ht="15.75" hidden="1" customHeight="1" x14ac:dyDescent="0.15">
      <c r="A17" s="157"/>
      <c r="B17" s="157"/>
      <c r="C17" s="174"/>
      <c r="D17" s="175"/>
      <c r="E17" s="180"/>
      <c r="F17" s="180"/>
      <c r="G17" s="180"/>
      <c r="H17" s="180"/>
      <c r="I17" s="177"/>
      <c r="J17" s="181"/>
      <c r="K17" s="181"/>
      <c r="L17" s="181"/>
      <c r="M17" s="181"/>
      <c r="N17" s="181"/>
      <c r="O17" s="181"/>
      <c r="P17" s="181"/>
      <c r="Q17" s="181"/>
      <c r="R17" s="181"/>
      <c r="S17" s="181"/>
      <c r="T17" s="181"/>
      <c r="U17" s="181"/>
      <c r="V17" s="181"/>
      <c r="W17" s="181"/>
      <c r="X17" s="181"/>
      <c r="Y17" s="181"/>
      <c r="Z17" s="179"/>
    </row>
    <row r="18" spans="1:26" ht="15.75" hidden="1" customHeight="1" x14ac:dyDescent="0.15">
      <c r="A18" s="157"/>
      <c r="B18" s="157"/>
      <c r="C18" s="174"/>
      <c r="D18" s="175"/>
      <c r="E18" s="180"/>
      <c r="F18" s="180"/>
      <c r="G18" s="180"/>
      <c r="H18" s="180"/>
      <c r="I18" s="177"/>
      <c r="J18" s="181"/>
      <c r="K18" s="181"/>
      <c r="L18" s="181"/>
      <c r="M18" s="181"/>
      <c r="N18" s="181"/>
      <c r="O18" s="181"/>
      <c r="P18" s="181"/>
      <c r="Q18" s="181"/>
      <c r="R18" s="181"/>
      <c r="S18" s="181"/>
      <c r="T18" s="181"/>
      <c r="U18" s="181"/>
      <c r="V18" s="181"/>
      <c r="W18" s="181"/>
      <c r="X18" s="181"/>
      <c r="Y18" s="181"/>
      <c r="Z18" s="179"/>
    </row>
    <row r="19" spans="1:26" ht="15.75" hidden="1" customHeight="1" x14ac:dyDescent="0.15">
      <c r="A19" s="157"/>
      <c r="B19" s="157"/>
      <c r="C19" s="174"/>
      <c r="D19" s="175"/>
      <c r="E19" s="180"/>
      <c r="F19" s="180"/>
      <c r="G19" s="180"/>
      <c r="H19" s="180"/>
      <c r="I19" s="177"/>
      <c r="J19" s="181"/>
      <c r="K19" s="181"/>
      <c r="L19" s="181"/>
      <c r="M19" s="181"/>
      <c r="N19" s="181"/>
      <c r="O19" s="181"/>
      <c r="P19" s="181"/>
      <c r="Q19" s="181"/>
      <c r="R19" s="181"/>
      <c r="S19" s="181"/>
      <c r="T19" s="181"/>
      <c r="U19" s="181"/>
      <c r="V19" s="181"/>
      <c r="W19" s="181"/>
      <c r="X19" s="181"/>
      <c r="Y19" s="181"/>
      <c r="Z19" s="179"/>
    </row>
    <row r="20" spans="1:26" ht="20.100000000000001" customHeight="1" x14ac:dyDescent="0.15">
      <c r="A20" s="157">
        <f>IFERROR(IF(TRIM($I20)="",1001,0),3)</f>
        <v>1001</v>
      </c>
      <c r="B20" s="157"/>
      <c r="C20" s="174"/>
      <c r="D20" s="175">
        <v>1</v>
      </c>
      <c r="E20" s="155" t="s">
        <v>123</v>
      </c>
      <c r="I20" s="95"/>
      <c r="J20" s="96"/>
      <c r="K20" s="96"/>
      <c r="L20" s="96"/>
      <c r="M20" s="96"/>
      <c r="N20" s="180"/>
      <c r="O20" s="180"/>
      <c r="P20" s="180"/>
      <c r="Q20" s="180"/>
      <c r="R20" s="180"/>
      <c r="S20" s="180"/>
      <c r="T20" s="180"/>
      <c r="U20" s="180"/>
      <c r="V20" s="180"/>
      <c r="W20" s="180"/>
      <c r="X20" s="180"/>
      <c r="Y20" s="180"/>
      <c r="Z20" s="179"/>
    </row>
    <row r="21" spans="1:26" ht="20.100000000000001" customHeight="1" x14ac:dyDescent="0.15">
      <c r="A21" s="157"/>
      <c r="B21" s="157"/>
      <c r="C21" s="174"/>
      <c r="D21" s="175"/>
      <c r="E21" s="180"/>
      <c r="F21" s="180"/>
      <c r="G21" s="180"/>
      <c r="H21" s="180"/>
      <c r="I21" s="177"/>
      <c r="J21" s="182" t="s">
        <v>224</v>
      </c>
      <c r="K21" s="181"/>
      <c r="L21" s="181"/>
      <c r="M21" s="181"/>
      <c r="N21" s="181"/>
      <c r="O21" s="181"/>
      <c r="P21" s="181"/>
      <c r="Q21" s="181"/>
      <c r="R21" s="181"/>
      <c r="S21" s="181"/>
      <c r="T21" s="181"/>
      <c r="U21" s="181"/>
      <c r="V21" s="181"/>
      <c r="W21" s="181"/>
      <c r="X21" s="181"/>
      <c r="Y21" s="181"/>
      <c r="Z21" s="179"/>
    </row>
    <row r="22" spans="1:26" ht="20.100000000000001" customHeight="1" x14ac:dyDescent="0.15">
      <c r="A22" s="157">
        <f>IFERROR(IF(AND(TRIM($I22)&lt;&gt;"", OR(ISERROR(FIND("@"&amp;LEFT($I22,3)&amp;"@", 都道府県3))=FALSE, ISERROR(FIND("@"&amp;LEFT($I22,4)&amp;"@",都道府県4))=FALSE))=FALSE,1001,0),3)</f>
        <v>1001</v>
      </c>
      <c r="B22" s="157"/>
      <c r="C22" s="174"/>
      <c r="D22" s="175">
        <v>2</v>
      </c>
      <c r="E22" s="155" t="s">
        <v>124</v>
      </c>
      <c r="I22" s="97"/>
      <c r="J22" s="97"/>
      <c r="K22" s="97"/>
      <c r="L22" s="97"/>
      <c r="M22" s="97"/>
      <c r="N22" s="97"/>
      <c r="O22" s="97"/>
      <c r="P22" s="97"/>
      <c r="Q22" s="98"/>
      <c r="R22" s="97"/>
      <c r="S22" s="97"/>
      <c r="T22" s="97"/>
      <c r="U22" s="97"/>
      <c r="V22" s="97"/>
      <c r="W22" s="97"/>
      <c r="X22" s="97"/>
      <c r="Y22" s="97"/>
      <c r="Z22" s="179"/>
    </row>
    <row r="23" spans="1:26" ht="20.100000000000001" customHeight="1" x14ac:dyDescent="0.15">
      <c r="A23" s="157"/>
      <c r="B23" s="157"/>
      <c r="C23" s="174"/>
      <c r="D23" s="175"/>
      <c r="E23" s="180"/>
      <c r="F23" s="180"/>
      <c r="G23" s="180"/>
      <c r="H23" s="180"/>
      <c r="I23" s="177"/>
      <c r="J23" s="182" t="s">
        <v>125</v>
      </c>
      <c r="K23" s="181"/>
      <c r="L23" s="181"/>
      <c r="M23" s="181"/>
      <c r="N23" s="181"/>
      <c r="O23" s="181"/>
      <c r="P23" s="181"/>
      <c r="Q23" s="181"/>
      <c r="R23" s="181"/>
      <c r="S23" s="181"/>
      <c r="T23" s="181"/>
      <c r="U23" s="181"/>
      <c r="V23" s="181"/>
      <c r="W23" s="181"/>
      <c r="X23" s="181"/>
      <c r="Y23" s="181"/>
      <c r="Z23" s="179"/>
    </row>
    <row r="24" spans="1:26" ht="20.100000000000001" customHeight="1" x14ac:dyDescent="0.15">
      <c r="A24" s="157">
        <f>IFERROR(IF(TRIM($I24)="",1001,0),3)</f>
        <v>1001</v>
      </c>
      <c r="B24" s="157"/>
      <c r="C24" s="174"/>
      <c r="D24" s="175">
        <v>3</v>
      </c>
      <c r="E24" s="155" t="s">
        <v>155</v>
      </c>
      <c r="I24" s="77"/>
      <c r="J24" s="77"/>
      <c r="K24" s="77"/>
      <c r="L24" s="77"/>
      <c r="M24" s="77"/>
      <c r="N24" s="77"/>
      <c r="O24" s="77"/>
      <c r="P24" s="77"/>
      <c r="Q24" s="93"/>
      <c r="R24" s="77"/>
      <c r="S24" s="77"/>
      <c r="T24" s="77"/>
      <c r="U24" s="77"/>
      <c r="V24" s="77"/>
      <c r="W24" s="77"/>
      <c r="X24" s="77"/>
      <c r="Y24" s="77"/>
      <c r="Z24" s="179"/>
    </row>
    <row r="25" spans="1:26" ht="20.100000000000001" customHeight="1" x14ac:dyDescent="0.15">
      <c r="A25" s="157"/>
      <c r="B25" s="157"/>
      <c r="C25" s="183"/>
      <c r="D25" s="180"/>
      <c r="E25" s="180"/>
      <c r="F25" s="180"/>
      <c r="G25" s="180"/>
      <c r="H25" s="180"/>
      <c r="I25" s="177"/>
      <c r="J25" s="182" t="s">
        <v>187</v>
      </c>
      <c r="K25" s="181"/>
      <c r="L25" s="181"/>
      <c r="M25" s="181"/>
      <c r="N25" s="181"/>
      <c r="O25" s="181"/>
      <c r="P25" s="181"/>
      <c r="Q25" s="181"/>
      <c r="R25" s="181"/>
      <c r="S25" s="181"/>
      <c r="T25" s="181"/>
      <c r="U25" s="181"/>
      <c r="V25" s="181"/>
      <c r="W25" s="181"/>
      <c r="X25" s="181"/>
      <c r="Y25" s="181"/>
      <c r="Z25" s="179"/>
    </row>
    <row r="26" spans="1:26" ht="20.100000000000001" customHeight="1" x14ac:dyDescent="0.15">
      <c r="A26" s="157">
        <f>IFERROR(IF(TRIM($I26)="",1001,0),3)</f>
        <v>1001</v>
      </c>
      <c r="B26" s="157"/>
      <c r="C26" s="174"/>
      <c r="D26" s="175">
        <v>4</v>
      </c>
      <c r="E26" s="155" t="s">
        <v>126</v>
      </c>
      <c r="I26" s="77"/>
      <c r="J26" s="77"/>
      <c r="K26" s="77"/>
      <c r="L26" s="77"/>
      <c r="M26" s="77"/>
      <c r="N26" s="77"/>
      <c r="O26" s="77"/>
      <c r="P26" s="77"/>
      <c r="Q26" s="93"/>
      <c r="R26" s="77"/>
      <c r="S26" s="77"/>
      <c r="T26" s="77"/>
      <c r="U26" s="77"/>
      <c r="V26" s="77"/>
      <c r="W26" s="77"/>
      <c r="X26" s="77"/>
      <c r="Y26" s="77"/>
      <c r="Z26" s="179"/>
    </row>
    <row r="27" spans="1:26" ht="20.100000000000001" customHeight="1" x14ac:dyDescent="0.15">
      <c r="A27" s="157"/>
      <c r="B27" s="157"/>
      <c r="C27" s="183"/>
      <c r="D27" s="180"/>
      <c r="E27" s="180"/>
      <c r="F27" s="180"/>
      <c r="G27" s="180"/>
      <c r="H27" s="180"/>
      <c r="I27" s="177"/>
      <c r="J27" s="182" t="s">
        <v>188</v>
      </c>
      <c r="K27" s="181"/>
      <c r="L27" s="181"/>
      <c r="M27" s="181"/>
      <c r="N27" s="181"/>
      <c r="O27" s="181"/>
      <c r="P27" s="181"/>
      <c r="Q27" s="184"/>
      <c r="R27" s="181"/>
      <c r="S27" s="181"/>
      <c r="T27" s="181"/>
      <c r="U27" s="181"/>
      <c r="V27" s="181"/>
      <c r="W27" s="181"/>
      <c r="X27" s="181"/>
      <c r="Y27" s="181"/>
      <c r="Z27" s="185"/>
    </row>
    <row r="28" spans="1:26" ht="20.100000000000001" customHeight="1" x14ac:dyDescent="0.15">
      <c r="A28" s="157">
        <f>IFERROR(IF(TRIM($I28)="",1001,0),3)</f>
        <v>1001</v>
      </c>
      <c r="B28" s="157"/>
      <c r="C28" s="174"/>
      <c r="D28" s="175">
        <v>5</v>
      </c>
      <c r="E28" s="155" t="s">
        <v>127</v>
      </c>
      <c r="I28" s="77"/>
      <c r="J28" s="77"/>
      <c r="K28" s="77"/>
      <c r="L28" s="77"/>
      <c r="M28" s="77"/>
      <c r="N28" s="77"/>
      <c r="O28" s="77"/>
      <c r="P28" s="77"/>
      <c r="Q28" s="77"/>
      <c r="R28" s="77"/>
      <c r="S28" s="77"/>
      <c r="T28" s="77"/>
      <c r="U28" s="77"/>
      <c r="V28" s="77"/>
      <c r="W28" s="77"/>
      <c r="X28" s="77"/>
      <c r="Y28" s="77"/>
      <c r="Z28" s="179"/>
    </row>
    <row r="29" spans="1:26" ht="20.100000000000001" customHeight="1" x14ac:dyDescent="0.15">
      <c r="A29" s="157"/>
      <c r="B29" s="157"/>
      <c r="C29" s="183"/>
      <c r="D29" s="180"/>
      <c r="E29" s="180"/>
      <c r="F29" s="180"/>
      <c r="G29" s="180"/>
      <c r="H29" s="180"/>
      <c r="I29" s="177"/>
      <c r="J29" s="182" t="s">
        <v>162</v>
      </c>
      <c r="K29" s="181"/>
      <c r="L29" s="181"/>
      <c r="M29" s="181"/>
      <c r="N29" s="181"/>
      <c r="O29" s="181"/>
      <c r="P29" s="181"/>
      <c r="Q29" s="181"/>
      <c r="R29" s="181"/>
      <c r="S29" s="181"/>
      <c r="T29" s="181"/>
      <c r="U29" s="181"/>
      <c r="V29" s="181"/>
      <c r="W29" s="181"/>
      <c r="X29" s="181"/>
      <c r="Y29" s="181"/>
      <c r="Z29" s="185"/>
    </row>
    <row r="30" spans="1:26" ht="20.100000000000001" customHeight="1" x14ac:dyDescent="0.15">
      <c r="A30" s="157">
        <f>IFERROR(IF(OR(TRIM($I30)="", NOT(OR(IFERROR(SEARCH(" ",$I30),0)&gt;0, IFERROR(SEARCH("　",$I30),0)&gt;0))),1001,0),3)</f>
        <v>1001</v>
      </c>
      <c r="B30" s="157"/>
      <c r="C30" s="174"/>
      <c r="D30" s="175">
        <v>6</v>
      </c>
      <c r="E30" s="155" t="s">
        <v>156</v>
      </c>
      <c r="I30" s="77"/>
      <c r="J30" s="77"/>
      <c r="K30" s="77"/>
      <c r="L30" s="77"/>
      <c r="M30" s="77"/>
      <c r="N30" s="77"/>
      <c r="O30" s="77"/>
      <c r="P30" s="77"/>
      <c r="Q30" s="77"/>
      <c r="R30" s="77"/>
      <c r="S30" s="77"/>
      <c r="T30" s="77"/>
      <c r="U30" s="77"/>
      <c r="V30" s="77"/>
      <c r="W30" s="77"/>
      <c r="X30" s="77"/>
      <c r="Y30" s="77"/>
      <c r="Z30" s="179"/>
    </row>
    <row r="31" spans="1:26" ht="20.100000000000001" customHeight="1" x14ac:dyDescent="0.15">
      <c r="A31" s="157"/>
      <c r="B31" s="157"/>
      <c r="C31" s="183"/>
      <c r="D31" s="180"/>
      <c r="E31" s="180"/>
      <c r="F31" s="180"/>
      <c r="G31" s="180"/>
      <c r="H31" s="180"/>
      <c r="I31" s="186"/>
      <c r="J31" s="182" t="s">
        <v>128</v>
      </c>
      <c r="K31" s="182"/>
      <c r="L31" s="182"/>
      <c r="M31" s="182"/>
      <c r="N31" s="182"/>
      <c r="O31" s="182"/>
      <c r="P31" s="182"/>
      <c r="Q31" s="182"/>
      <c r="R31" s="182"/>
      <c r="S31" s="182"/>
      <c r="T31" s="182"/>
      <c r="U31" s="182"/>
      <c r="V31" s="182"/>
      <c r="W31" s="182"/>
      <c r="X31" s="182"/>
      <c r="Y31" s="182"/>
      <c r="Z31" s="185"/>
    </row>
    <row r="32" spans="1:26" ht="20.100000000000001" customHeight="1" x14ac:dyDescent="0.15">
      <c r="A32" s="157">
        <f>IFERROR(IF(OR(TRIM($I32)="", NOT(OR(IFERROR(SEARCH(" ",$I32),0)&gt;0, IFERROR(SEARCH("　",$I32),0)&gt;0))),1001,0),3)</f>
        <v>1001</v>
      </c>
      <c r="B32" s="157"/>
      <c r="C32" s="174"/>
      <c r="D32" s="175">
        <v>7</v>
      </c>
      <c r="E32" s="155" t="s">
        <v>129</v>
      </c>
      <c r="I32" s="77"/>
      <c r="J32" s="77"/>
      <c r="K32" s="77"/>
      <c r="L32" s="77"/>
      <c r="M32" s="77"/>
      <c r="N32" s="77"/>
      <c r="O32" s="77"/>
      <c r="P32" s="77"/>
      <c r="Q32" s="77"/>
      <c r="R32" s="77"/>
      <c r="S32" s="77"/>
      <c r="T32" s="77"/>
      <c r="U32" s="77"/>
      <c r="V32" s="77"/>
      <c r="W32" s="77"/>
      <c r="X32" s="77"/>
      <c r="Y32" s="77"/>
      <c r="Z32" s="179"/>
    </row>
    <row r="33" spans="1:27" ht="20.100000000000001" customHeight="1" x14ac:dyDescent="0.15">
      <c r="A33" s="157"/>
      <c r="B33" s="157"/>
      <c r="C33" s="183"/>
      <c r="D33" s="180"/>
      <c r="E33" s="180"/>
      <c r="F33" s="180"/>
      <c r="G33" s="180"/>
      <c r="H33" s="180"/>
      <c r="I33" s="186"/>
      <c r="J33" s="182" t="s">
        <v>130</v>
      </c>
      <c r="K33" s="182"/>
      <c r="L33" s="182"/>
      <c r="M33" s="182"/>
      <c r="N33" s="182"/>
      <c r="O33" s="182"/>
      <c r="P33" s="182"/>
      <c r="Q33" s="182"/>
      <c r="R33" s="182"/>
      <c r="S33" s="182"/>
      <c r="T33" s="182"/>
      <c r="U33" s="182"/>
      <c r="V33" s="182"/>
      <c r="W33" s="182"/>
      <c r="X33" s="182"/>
      <c r="Y33" s="182"/>
      <c r="Z33" s="179"/>
    </row>
    <row r="34" spans="1:27" ht="20.100000000000001" customHeight="1" x14ac:dyDescent="0.15">
      <c r="A34" s="157">
        <f>IFERROR(IF(NOT(AND(TRIM($I34)&lt;&gt;"",ISNUMBER(VALUE(SUBSTITUTE($I34,"-",""))), IFERROR(SEARCH("-",$I34),0)&gt;0)),1001,0),3)</f>
        <v>1001</v>
      </c>
      <c r="B34" s="157"/>
      <c r="C34" s="174"/>
      <c r="D34" s="175">
        <v>8</v>
      </c>
      <c r="E34" s="155" t="s">
        <v>131</v>
      </c>
      <c r="I34" s="77"/>
      <c r="J34" s="77"/>
      <c r="K34" s="77"/>
      <c r="L34" s="77"/>
      <c r="M34" s="77"/>
      <c r="O34" s="187" t="s">
        <v>132</v>
      </c>
      <c r="P34" s="1"/>
      <c r="Q34" s="155" t="s">
        <v>133</v>
      </c>
      <c r="Y34" s="181"/>
      <c r="Z34" s="179"/>
    </row>
    <row r="35" spans="1:27" ht="20.100000000000001" customHeight="1" x14ac:dyDescent="0.15">
      <c r="A35" s="157"/>
      <c r="B35" s="157"/>
      <c r="C35" s="183"/>
      <c r="D35" s="180"/>
      <c r="E35" s="180"/>
      <c r="F35" s="180"/>
      <c r="G35" s="180"/>
      <c r="H35" s="180"/>
      <c r="I35" s="177"/>
      <c r="J35" s="182" t="s">
        <v>134</v>
      </c>
      <c r="K35" s="181"/>
      <c r="L35" s="181"/>
      <c r="M35" s="181"/>
      <c r="N35" s="181"/>
      <c r="O35" s="181"/>
      <c r="P35" s="181"/>
      <c r="Q35" s="181"/>
      <c r="R35" s="181"/>
      <c r="S35" s="181"/>
      <c r="T35" s="181"/>
      <c r="U35" s="181"/>
      <c r="V35" s="181"/>
      <c r="W35" s="181"/>
      <c r="X35" s="181"/>
      <c r="Y35" s="181"/>
      <c r="Z35" s="179"/>
    </row>
    <row r="36" spans="1:27" ht="20.100000000000001" customHeight="1" x14ac:dyDescent="0.15">
      <c r="A36" s="157">
        <f>IFERROR(IF(AND(TRIM($I36)&lt;&gt;"", NOT(AND(ISNUMBER(VALUE(SUBSTITUTE($I36,"-",""))), IFERROR(SEARCH("-",$I36),0)&gt;0))),1001,0),3)</f>
        <v>0</v>
      </c>
      <c r="B36" s="157"/>
      <c r="C36" s="174"/>
      <c r="D36" s="175">
        <v>9</v>
      </c>
      <c r="E36" s="155" t="s">
        <v>135</v>
      </c>
      <c r="I36" s="77"/>
      <c r="J36" s="77"/>
      <c r="K36" s="77"/>
      <c r="L36" s="77"/>
      <c r="M36" s="77"/>
      <c r="N36" s="181"/>
      <c r="O36" s="181"/>
      <c r="P36" s="181"/>
      <c r="Q36" s="181"/>
      <c r="R36" s="181"/>
      <c r="S36" s="181"/>
      <c r="T36" s="181"/>
      <c r="U36" s="181"/>
      <c r="V36" s="181"/>
      <c r="W36" s="181"/>
      <c r="X36" s="181"/>
      <c r="Y36" s="181"/>
      <c r="Z36" s="179"/>
    </row>
    <row r="37" spans="1:27" ht="20.100000000000001" customHeight="1" x14ac:dyDescent="0.15">
      <c r="A37" s="157"/>
      <c r="B37" s="157"/>
      <c r="C37" s="183"/>
      <c r="D37" s="180"/>
      <c r="E37" s="180"/>
      <c r="F37" s="180"/>
      <c r="G37" s="180"/>
      <c r="H37" s="180"/>
      <c r="I37" s="177"/>
      <c r="J37" s="182" t="s">
        <v>134</v>
      </c>
      <c r="K37" s="181"/>
      <c r="L37" s="181"/>
      <c r="M37" s="181"/>
      <c r="N37" s="181"/>
      <c r="O37" s="181"/>
      <c r="P37" s="181"/>
      <c r="Q37" s="181"/>
      <c r="R37" s="181"/>
      <c r="S37" s="181"/>
      <c r="T37" s="181"/>
      <c r="U37" s="181"/>
      <c r="V37" s="181"/>
      <c r="W37" s="181"/>
      <c r="X37" s="181"/>
      <c r="Y37" s="181"/>
      <c r="Z37" s="179"/>
    </row>
    <row r="38" spans="1:27" ht="20.100000000000001" customHeight="1" x14ac:dyDescent="0.15">
      <c r="A38" s="157">
        <f>IFERROR(IF(AND(TRIM($I38)&lt;&gt;"", NOT(IFERROR(SEARCH("@",$I38),0)&gt;0)),1001,0),3)</f>
        <v>0</v>
      </c>
      <c r="B38" s="157"/>
      <c r="C38" s="183"/>
      <c r="D38" s="175">
        <v>10</v>
      </c>
      <c r="E38" s="155" t="s">
        <v>136</v>
      </c>
      <c r="I38" s="77"/>
      <c r="J38" s="77"/>
      <c r="K38" s="77"/>
      <c r="L38" s="77"/>
      <c r="M38" s="77"/>
      <c r="N38" s="77"/>
      <c r="O38" s="77"/>
      <c r="P38" s="77"/>
      <c r="Q38" s="92"/>
      <c r="R38" s="77"/>
      <c r="S38" s="77"/>
      <c r="T38" s="77"/>
      <c r="U38" s="77"/>
      <c r="V38" s="77"/>
      <c r="W38" s="77"/>
      <c r="X38" s="77"/>
      <c r="Y38" s="77"/>
      <c r="Z38" s="179"/>
    </row>
    <row r="39" spans="1:27" ht="20.100000000000001" customHeight="1" x14ac:dyDescent="0.15">
      <c r="A39" s="157"/>
      <c r="B39" s="157"/>
      <c r="C39" s="183"/>
      <c r="D39" s="175"/>
      <c r="I39" s="177"/>
      <c r="J39" s="188" t="s">
        <v>222</v>
      </c>
      <c r="K39" s="189"/>
      <c r="L39" s="182"/>
      <c r="M39" s="182"/>
      <c r="N39" s="182"/>
      <c r="O39" s="182"/>
      <c r="P39" s="182"/>
      <c r="Q39" s="190"/>
      <c r="R39" s="182"/>
      <c r="S39" s="182"/>
      <c r="T39" s="182"/>
      <c r="U39" s="182"/>
      <c r="V39" s="182"/>
      <c r="W39" s="182"/>
      <c r="X39" s="182"/>
      <c r="Y39" s="182"/>
      <c r="Z39" s="180"/>
      <c r="AA39" s="191"/>
    </row>
    <row r="40" spans="1:27" ht="20.100000000000001" customHeight="1" x14ac:dyDescent="0.15">
      <c r="A40" s="157">
        <f>IFERROR(IF(AND($I40&lt;&gt;"一致する", $I40&lt;&gt;"一致しない"),1001,0),3)</f>
        <v>0</v>
      </c>
      <c r="B40" s="157"/>
      <c r="C40" s="174"/>
      <c r="D40" s="175">
        <v>11</v>
      </c>
      <c r="E40" s="155" t="s">
        <v>137</v>
      </c>
      <c r="I40" s="77" t="s">
        <v>138</v>
      </c>
      <c r="J40" s="77"/>
      <c r="K40" s="77"/>
      <c r="L40" s="77"/>
      <c r="M40" s="77"/>
      <c r="N40" s="180"/>
      <c r="O40" s="180"/>
      <c r="P40" s="180"/>
      <c r="Q40" s="180"/>
      <c r="R40" s="180"/>
      <c r="S40" s="180"/>
      <c r="T40" s="180"/>
      <c r="U40" s="180"/>
      <c r="V40" s="180"/>
      <c r="W40" s="180"/>
      <c r="X40" s="180"/>
      <c r="Y40" s="180"/>
      <c r="Z40" s="179"/>
      <c r="AA40" s="180"/>
    </row>
    <row r="41" spans="1:27" ht="20.100000000000001" customHeight="1" x14ac:dyDescent="0.15">
      <c r="A41" s="157"/>
      <c r="B41" s="157"/>
      <c r="C41" s="183"/>
      <c r="D41" s="180"/>
      <c r="E41" s="180"/>
      <c r="F41" s="180"/>
      <c r="G41" s="180"/>
      <c r="H41" s="180"/>
      <c r="I41" s="186"/>
      <c r="J41" s="192" t="s">
        <v>180</v>
      </c>
      <c r="K41" s="182"/>
      <c r="L41" s="182"/>
      <c r="M41" s="182"/>
      <c r="N41" s="182"/>
      <c r="O41" s="182"/>
      <c r="P41" s="182"/>
      <c r="Q41" s="182"/>
      <c r="R41" s="182"/>
      <c r="S41" s="182"/>
      <c r="T41" s="182"/>
      <c r="U41" s="182"/>
      <c r="V41" s="182"/>
      <c r="W41" s="182"/>
      <c r="X41" s="182"/>
      <c r="Y41" s="182"/>
      <c r="Z41" s="193"/>
      <c r="AA41" s="180"/>
    </row>
    <row r="42" spans="1:27" ht="20.100000000000001" customHeight="1" x14ac:dyDescent="0.15">
      <c r="A42" s="157"/>
      <c r="B42" s="157"/>
      <c r="C42" s="194"/>
      <c r="D42" s="195"/>
      <c r="E42" s="195"/>
      <c r="F42" s="195"/>
      <c r="G42" s="195"/>
      <c r="H42" s="195"/>
      <c r="I42" s="196"/>
      <c r="J42" s="196"/>
      <c r="K42" s="197"/>
      <c r="L42" s="196"/>
      <c r="M42" s="196"/>
      <c r="N42" s="196"/>
      <c r="O42" s="196"/>
      <c r="P42" s="196"/>
      <c r="Q42" s="196"/>
      <c r="R42" s="196"/>
      <c r="S42" s="196"/>
      <c r="T42" s="196"/>
      <c r="U42" s="196"/>
      <c r="V42" s="196"/>
      <c r="W42" s="196"/>
      <c r="X42" s="196"/>
      <c r="Y42" s="196"/>
      <c r="Z42" s="198"/>
    </row>
    <row r="43" spans="1:27" ht="15" customHeight="1" x14ac:dyDescent="0.15">
      <c r="A43" s="157"/>
      <c r="B43" s="157"/>
      <c r="C43" s="180"/>
      <c r="D43" s="180"/>
      <c r="E43" s="180"/>
      <c r="F43" s="180"/>
      <c r="G43" s="180"/>
      <c r="H43" s="180"/>
      <c r="I43" s="199"/>
      <c r="J43" s="200"/>
      <c r="K43" s="200"/>
      <c r="L43" s="200"/>
      <c r="M43" s="200"/>
      <c r="N43" s="200"/>
      <c r="O43" s="200"/>
      <c r="P43" s="200"/>
      <c r="Q43" s="200"/>
      <c r="R43" s="200"/>
      <c r="S43" s="200"/>
      <c r="T43" s="200"/>
      <c r="U43" s="200"/>
      <c r="V43" s="200"/>
      <c r="W43" s="200"/>
      <c r="X43" s="200"/>
      <c r="Y43" s="200"/>
      <c r="Z43" s="180"/>
    </row>
    <row r="44" spans="1:27" ht="15.75" hidden="1" customHeight="1" x14ac:dyDescent="0.15">
      <c r="A44" s="157"/>
      <c r="B44" s="157"/>
      <c r="C44" s="180"/>
      <c r="D44" s="180"/>
      <c r="E44" s="180"/>
      <c r="F44" s="180"/>
      <c r="G44" s="180"/>
      <c r="H44" s="180"/>
      <c r="I44" s="200"/>
      <c r="J44" s="180"/>
      <c r="K44" s="180"/>
      <c r="L44" s="180"/>
      <c r="M44" s="180"/>
      <c r="N44" s="180"/>
      <c r="O44" s="180"/>
      <c r="P44" s="180"/>
      <c r="Q44" s="180"/>
      <c r="R44" s="180"/>
      <c r="S44" s="180"/>
      <c r="T44" s="180"/>
      <c r="U44" s="180"/>
      <c r="V44" s="180"/>
      <c r="W44" s="180"/>
      <c r="X44" s="180"/>
      <c r="Y44" s="180"/>
      <c r="Z44" s="180"/>
    </row>
    <row r="45" spans="1:27" ht="15.75" hidden="1" customHeight="1" x14ac:dyDescent="0.15">
      <c r="A45" s="157"/>
      <c r="B45" s="157"/>
      <c r="C45" s="180"/>
      <c r="D45" s="180"/>
      <c r="E45" s="180"/>
      <c r="F45" s="180"/>
      <c r="G45" s="180"/>
      <c r="H45" s="180"/>
      <c r="I45" s="200"/>
      <c r="J45" s="180"/>
      <c r="K45" s="180"/>
      <c r="L45" s="180"/>
      <c r="M45" s="180"/>
      <c r="N45" s="180"/>
      <c r="O45" s="180"/>
      <c r="P45" s="180"/>
      <c r="Q45" s="180"/>
      <c r="R45" s="180"/>
      <c r="S45" s="180"/>
      <c r="T45" s="180"/>
      <c r="U45" s="180"/>
      <c r="V45" s="180"/>
      <c r="W45" s="180"/>
      <c r="X45" s="180"/>
      <c r="Y45" s="180"/>
      <c r="Z45" s="180"/>
    </row>
    <row r="46" spans="1:27" ht="15.75" hidden="1" customHeight="1" x14ac:dyDescent="0.15">
      <c r="A46" s="157"/>
      <c r="B46" s="157"/>
      <c r="C46" s="180"/>
      <c r="D46" s="180"/>
      <c r="E46" s="180"/>
      <c r="F46" s="180"/>
      <c r="G46" s="180"/>
      <c r="H46" s="180"/>
      <c r="I46" s="200"/>
      <c r="J46" s="180"/>
      <c r="K46" s="180"/>
      <c r="L46" s="180"/>
      <c r="M46" s="180"/>
      <c r="N46" s="180"/>
      <c r="O46" s="180"/>
      <c r="P46" s="180"/>
      <c r="Q46" s="180"/>
      <c r="R46" s="180"/>
      <c r="S46" s="180"/>
      <c r="T46" s="180"/>
      <c r="U46" s="180"/>
      <c r="V46" s="180"/>
      <c r="W46" s="180"/>
      <c r="X46" s="180"/>
      <c r="Y46" s="180"/>
      <c r="Z46" s="180"/>
    </row>
    <row r="47" spans="1:27" ht="15.75" hidden="1" customHeight="1" x14ac:dyDescent="0.15">
      <c r="A47" s="157"/>
      <c r="B47" s="157"/>
      <c r="C47" s="180"/>
      <c r="D47" s="180"/>
      <c r="E47" s="180"/>
      <c r="F47" s="180"/>
      <c r="G47" s="180"/>
      <c r="H47" s="180"/>
      <c r="I47" s="200"/>
      <c r="J47" s="180"/>
      <c r="K47" s="180"/>
      <c r="L47" s="180"/>
      <c r="M47" s="180"/>
      <c r="N47" s="180"/>
      <c r="O47" s="180"/>
      <c r="P47" s="180"/>
      <c r="Q47" s="180"/>
      <c r="R47" s="180"/>
      <c r="S47" s="180"/>
      <c r="T47" s="180"/>
      <c r="U47" s="180"/>
      <c r="V47" s="180"/>
      <c r="W47" s="180"/>
      <c r="X47" s="180"/>
      <c r="Y47" s="180"/>
      <c r="Z47" s="180"/>
    </row>
    <row r="48" spans="1:27" ht="15.75" hidden="1" customHeight="1" x14ac:dyDescent="0.15">
      <c r="A48" s="157"/>
      <c r="B48" s="157"/>
      <c r="C48" s="180"/>
      <c r="D48" s="180"/>
      <c r="E48" s="180"/>
      <c r="F48" s="180"/>
      <c r="G48" s="180"/>
      <c r="H48" s="180"/>
      <c r="I48" s="200"/>
      <c r="J48" s="180"/>
      <c r="K48" s="180"/>
      <c r="L48" s="180"/>
      <c r="M48" s="180"/>
      <c r="N48" s="180"/>
      <c r="O48" s="180"/>
      <c r="P48" s="180"/>
      <c r="Q48" s="180"/>
      <c r="R48" s="180"/>
      <c r="S48" s="180"/>
      <c r="T48" s="180"/>
      <c r="U48" s="180"/>
      <c r="V48" s="180"/>
      <c r="W48" s="180"/>
      <c r="X48" s="180"/>
      <c r="Y48" s="180"/>
      <c r="Z48" s="180"/>
    </row>
    <row r="49" spans="1:26" ht="15.75" hidden="1" customHeight="1" x14ac:dyDescent="0.15">
      <c r="A49" s="157"/>
      <c r="B49" s="157"/>
      <c r="C49" s="180"/>
      <c r="D49" s="180"/>
      <c r="E49" s="180"/>
      <c r="F49" s="180"/>
      <c r="G49" s="180"/>
      <c r="H49" s="180"/>
      <c r="I49" s="200"/>
      <c r="J49" s="180"/>
      <c r="K49" s="180"/>
      <c r="L49" s="180"/>
      <c r="M49" s="180"/>
      <c r="N49" s="180"/>
      <c r="O49" s="180"/>
      <c r="P49" s="180"/>
      <c r="Q49" s="180"/>
      <c r="R49" s="180"/>
      <c r="S49" s="180"/>
      <c r="T49" s="180"/>
      <c r="U49" s="180"/>
      <c r="V49" s="180"/>
      <c r="W49" s="180"/>
      <c r="X49" s="180"/>
      <c r="Y49" s="180"/>
      <c r="Z49" s="180"/>
    </row>
    <row r="50" spans="1:26" ht="15.75" hidden="1" customHeight="1" x14ac:dyDescent="0.15">
      <c r="A50" s="157"/>
      <c r="B50" s="157"/>
      <c r="C50" s="180"/>
      <c r="D50" s="180"/>
      <c r="E50" s="180"/>
      <c r="F50" s="180"/>
      <c r="G50" s="180"/>
      <c r="H50" s="180"/>
      <c r="I50" s="200"/>
      <c r="J50" s="180"/>
      <c r="K50" s="180"/>
      <c r="L50" s="180"/>
      <c r="M50" s="180"/>
      <c r="N50" s="180"/>
      <c r="O50" s="180"/>
      <c r="P50" s="180"/>
      <c r="Q50" s="180"/>
      <c r="R50" s="180"/>
      <c r="S50" s="180"/>
      <c r="T50" s="180"/>
      <c r="U50" s="180"/>
      <c r="V50" s="180"/>
      <c r="W50" s="180"/>
      <c r="X50" s="180"/>
      <c r="Y50" s="180"/>
      <c r="Z50" s="180"/>
    </row>
    <row r="51" spans="1:26" ht="15.75" hidden="1" customHeight="1" x14ac:dyDescent="0.15">
      <c r="A51" s="157"/>
      <c r="B51" s="157"/>
      <c r="C51" s="180"/>
      <c r="D51" s="180"/>
      <c r="E51" s="180"/>
      <c r="F51" s="180"/>
      <c r="G51" s="180"/>
      <c r="H51" s="180"/>
      <c r="I51" s="200"/>
      <c r="J51" s="180"/>
      <c r="K51" s="180"/>
      <c r="L51" s="180"/>
      <c r="M51" s="180"/>
      <c r="N51" s="180"/>
      <c r="O51" s="180"/>
      <c r="P51" s="180"/>
      <c r="Q51" s="180"/>
      <c r="R51" s="180"/>
      <c r="S51" s="180"/>
      <c r="T51" s="180"/>
      <c r="U51" s="180"/>
      <c r="V51" s="180"/>
      <c r="W51" s="180"/>
      <c r="X51" s="180"/>
      <c r="Y51" s="180"/>
      <c r="Z51" s="180"/>
    </row>
    <row r="52" spans="1:26" ht="15.75" hidden="1" customHeight="1" x14ac:dyDescent="0.15">
      <c r="A52" s="157"/>
      <c r="B52" s="157"/>
      <c r="C52" s="180"/>
      <c r="D52" s="180"/>
      <c r="E52" s="180"/>
      <c r="F52" s="180"/>
      <c r="G52" s="180"/>
      <c r="H52" s="180"/>
      <c r="I52" s="200"/>
      <c r="J52" s="180"/>
      <c r="K52" s="180"/>
      <c r="L52" s="180"/>
      <c r="M52" s="180"/>
      <c r="N52" s="180"/>
      <c r="O52" s="180"/>
      <c r="P52" s="180"/>
      <c r="Q52" s="180"/>
      <c r="R52" s="180"/>
      <c r="S52" s="180"/>
      <c r="T52" s="180"/>
      <c r="U52" s="180"/>
      <c r="V52" s="180"/>
      <c r="W52" s="180"/>
      <c r="X52" s="180"/>
      <c r="Y52" s="180"/>
      <c r="Z52" s="180"/>
    </row>
    <row r="53" spans="1:26" ht="15.75" hidden="1" customHeight="1" x14ac:dyDescent="0.15">
      <c r="A53" s="157"/>
      <c r="B53" s="157"/>
      <c r="C53" s="180"/>
      <c r="D53" s="180"/>
      <c r="E53" s="180"/>
      <c r="F53" s="180"/>
      <c r="G53" s="180"/>
      <c r="H53" s="180"/>
      <c r="I53" s="200"/>
      <c r="J53" s="180"/>
      <c r="K53" s="180"/>
      <c r="L53" s="180"/>
      <c r="M53" s="180"/>
      <c r="N53" s="180"/>
      <c r="O53" s="180"/>
      <c r="P53" s="180"/>
      <c r="Q53" s="180"/>
      <c r="R53" s="180"/>
      <c r="S53" s="180"/>
      <c r="T53" s="180"/>
      <c r="U53" s="180"/>
      <c r="V53" s="180"/>
      <c r="W53" s="180"/>
      <c r="X53" s="180"/>
      <c r="Y53" s="180"/>
      <c r="Z53" s="180"/>
    </row>
    <row r="54" spans="1:26" ht="15.75" hidden="1" customHeight="1" x14ac:dyDescent="0.15">
      <c r="A54" s="157"/>
      <c r="B54" s="157"/>
      <c r="C54" s="180"/>
      <c r="D54" s="180"/>
      <c r="E54" s="180"/>
      <c r="F54" s="180"/>
      <c r="G54" s="180"/>
      <c r="H54" s="180"/>
      <c r="I54" s="200"/>
      <c r="J54" s="180"/>
      <c r="K54" s="180"/>
      <c r="L54" s="180"/>
      <c r="M54" s="180"/>
      <c r="N54" s="180"/>
      <c r="O54" s="180"/>
      <c r="P54" s="180"/>
      <c r="Q54" s="180"/>
      <c r="R54" s="180"/>
      <c r="S54" s="180"/>
      <c r="T54" s="180"/>
      <c r="U54" s="180"/>
      <c r="V54" s="180"/>
      <c r="W54" s="180"/>
      <c r="X54" s="180"/>
      <c r="Y54" s="180"/>
      <c r="Z54" s="180"/>
    </row>
    <row r="55" spans="1:26" ht="15.75" hidden="1" customHeight="1" x14ac:dyDescent="0.15">
      <c r="A55" s="157"/>
      <c r="B55" s="157"/>
      <c r="C55" s="180"/>
      <c r="D55" s="180"/>
      <c r="E55" s="180"/>
      <c r="F55" s="180"/>
      <c r="G55" s="180"/>
      <c r="H55" s="180"/>
      <c r="I55" s="200"/>
      <c r="J55" s="180"/>
      <c r="K55" s="180"/>
      <c r="L55" s="180"/>
      <c r="M55" s="180"/>
      <c r="N55" s="180"/>
      <c r="O55" s="180"/>
      <c r="P55" s="180"/>
      <c r="Q55" s="180"/>
      <c r="R55" s="180"/>
      <c r="S55" s="180"/>
      <c r="T55" s="180"/>
      <c r="U55" s="180"/>
      <c r="V55" s="180"/>
      <c r="W55" s="180"/>
      <c r="X55" s="180"/>
      <c r="Y55" s="180"/>
      <c r="Z55" s="180"/>
    </row>
    <row r="56" spans="1:26" ht="15.75" hidden="1" customHeight="1" x14ac:dyDescent="0.15">
      <c r="A56" s="157"/>
      <c r="B56" s="157"/>
      <c r="C56" s="180"/>
      <c r="D56" s="180"/>
      <c r="E56" s="180"/>
      <c r="F56" s="180"/>
      <c r="G56" s="180"/>
      <c r="H56" s="180"/>
      <c r="I56" s="200"/>
      <c r="J56" s="180"/>
      <c r="K56" s="180"/>
      <c r="L56" s="180"/>
      <c r="M56" s="180"/>
      <c r="N56" s="180"/>
      <c r="O56" s="180"/>
      <c r="P56" s="180"/>
      <c r="Q56" s="180"/>
      <c r="R56" s="180"/>
      <c r="S56" s="180"/>
      <c r="T56" s="180"/>
      <c r="U56" s="180"/>
      <c r="V56" s="180"/>
      <c r="W56" s="180"/>
      <c r="X56" s="180"/>
      <c r="Y56" s="180"/>
      <c r="Z56" s="180"/>
    </row>
    <row r="57" spans="1:26" ht="15.75" hidden="1" customHeight="1" x14ac:dyDescent="0.15">
      <c r="A57" s="157"/>
      <c r="B57" s="157"/>
      <c r="C57" s="180"/>
      <c r="D57" s="180"/>
      <c r="E57" s="180"/>
      <c r="F57" s="180"/>
      <c r="G57" s="180"/>
      <c r="H57" s="180"/>
      <c r="I57" s="200"/>
      <c r="J57" s="180"/>
      <c r="K57" s="180"/>
      <c r="L57" s="180"/>
      <c r="M57" s="180"/>
      <c r="N57" s="180"/>
      <c r="O57" s="180"/>
      <c r="P57" s="180"/>
      <c r="Q57" s="180"/>
      <c r="R57" s="180"/>
      <c r="S57" s="180"/>
      <c r="T57" s="180"/>
      <c r="U57" s="180"/>
      <c r="V57" s="180"/>
      <c r="W57" s="180"/>
      <c r="X57" s="180"/>
      <c r="Y57" s="180"/>
      <c r="Z57" s="180"/>
    </row>
    <row r="58" spans="1:26" ht="15.75" hidden="1" customHeight="1" x14ac:dyDescent="0.15">
      <c r="A58" s="157"/>
      <c r="B58" s="157"/>
      <c r="C58" s="180"/>
      <c r="D58" s="180"/>
      <c r="E58" s="180"/>
      <c r="F58" s="180"/>
      <c r="G58" s="180"/>
      <c r="H58" s="180"/>
      <c r="I58" s="200"/>
      <c r="J58" s="180"/>
      <c r="K58" s="180"/>
      <c r="L58" s="180"/>
      <c r="M58" s="180"/>
      <c r="N58" s="180"/>
      <c r="O58" s="180"/>
      <c r="P58" s="180"/>
      <c r="Q58" s="180"/>
      <c r="R58" s="180"/>
      <c r="S58" s="180"/>
      <c r="T58" s="180"/>
      <c r="U58" s="180"/>
      <c r="V58" s="180"/>
      <c r="W58" s="180"/>
      <c r="X58" s="180"/>
      <c r="Y58" s="180"/>
      <c r="Z58" s="180"/>
    </row>
    <row r="59" spans="1:26" ht="15" customHeight="1" x14ac:dyDescent="0.15">
      <c r="A59" s="157"/>
      <c r="B59" s="157"/>
      <c r="C59" s="180"/>
      <c r="D59" s="180"/>
      <c r="E59" s="180"/>
      <c r="F59" s="180"/>
      <c r="G59" s="180"/>
      <c r="H59" s="180"/>
      <c r="I59" s="200"/>
      <c r="J59" s="180"/>
      <c r="K59" s="180"/>
      <c r="L59" s="180"/>
      <c r="M59" s="180"/>
      <c r="N59" s="180"/>
      <c r="O59" s="180"/>
      <c r="P59" s="180"/>
      <c r="Q59" s="180"/>
      <c r="R59" s="180"/>
      <c r="S59" s="180"/>
      <c r="T59" s="180"/>
      <c r="U59" s="180"/>
      <c r="V59" s="180"/>
      <c r="W59" s="180"/>
      <c r="X59" s="180"/>
      <c r="Y59" s="180"/>
      <c r="Z59" s="180"/>
    </row>
    <row r="60" spans="1:26" ht="20.100000000000001" customHeight="1" x14ac:dyDescent="0.15">
      <c r="A60" s="157"/>
      <c r="B60" s="157"/>
      <c r="C60" s="167" t="s">
        <v>139</v>
      </c>
      <c r="D60" s="168"/>
      <c r="E60" s="168"/>
      <c r="F60" s="168"/>
      <c r="G60" s="168"/>
      <c r="H60" s="169"/>
      <c r="I60" s="201"/>
    </row>
    <row r="61" spans="1:26" ht="15" customHeight="1" x14ac:dyDescent="0.15">
      <c r="A61" s="157"/>
      <c r="B61" s="157"/>
      <c r="C61" s="170"/>
      <c r="D61" s="171"/>
      <c r="E61" s="171"/>
      <c r="F61" s="171"/>
      <c r="G61" s="171"/>
      <c r="H61" s="171"/>
      <c r="I61" s="172"/>
      <c r="J61" s="172"/>
      <c r="K61" s="172"/>
      <c r="L61" s="172"/>
      <c r="M61" s="172"/>
      <c r="N61" s="172"/>
      <c r="O61" s="172"/>
      <c r="P61" s="172"/>
      <c r="Q61" s="172"/>
      <c r="R61" s="172"/>
      <c r="S61" s="172"/>
      <c r="T61" s="172"/>
      <c r="U61" s="172"/>
      <c r="V61" s="172"/>
      <c r="W61" s="172"/>
      <c r="X61" s="172"/>
      <c r="Y61" s="172"/>
      <c r="Z61" s="173"/>
    </row>
    <row r="62" spans="1:26" ht="20.100000000000001" customHeight="1" x14ac:dyDescent="0.15">
      <c r="A62" s="157"/>
      <c r="B62" s="157"/>
      <c r="C62" s="170"/>
      <c r="D62" s="202" t="s">
        <v>140</v>
      </c>
      <c r="E62" s="202"/>
      <c r="F62" s="202"/>
      <c r="G62" s="202"/>
      <c r="H62" s="202"/>
      <c r="I62" s="202"/>
      <c r="J62" s="202"/>
      <c r="K62" s="202"/>
      <c r="L62" s="202"/>
      <c r="M62" s="202"/>
      <c r="N62" s="202"/>
      <c r="O62" s="202"/>
      <c r="P62" s="202"/>
      <c r="Q62" s="202"/>
      <c r="R62" s="202"/>
      <c r="S62" s="202"/>
      <c r="T62" s="202"/>
      <c r="U62" s="202"/>
      <c r="V62" s="202"/>
      <c r="W62" s="202"/>
      <c r="X62" s="202"/>
      <c r="Y62" s="202"/>
      <c r="Z62" s="179"/>
    </row>
    <row r="63" spans="1:26" ht="20.100000000000001" customHeight="1" x14ac:dyDescent="0.15">
      <c r="A63" s="157">
        <f>IFERROR(IF(AND($I63&lt;&gt;"しない", $I63&lt;&gt;"する"),1001,0),3)</f>
        <v>1001</v>
      </c>
      <c r="B63" s="157"/>
      <c r="C63" s="174"/>
      <c r="D63" s="175">
        <v>1</v>
      </c>
      <c r="E63" s="180" t="s">
        <v>141</v>
      </c>
      <c r="F63" s="180"/>
      <c r="G63" s="180"/>
      <c r="H63" s="180"/>
      <c r="I63" s="77"/>
      <c r="J63" s="77"/>
      <c r="K63" s="77"/>
      <c r="L63" s="77"/>
      <c r="M63" s="77"/>
      <c r="N63" s="180"/>
      <c r="O63" s="180"/>
      <c r="P63" s="180"/>
      <c r="Q63" s="180"/>
      <c r="R63" s="180"/>
      <c r="S63" s="180"/>
      <c r="T63" s="180"/>
      <c r="U63" s="180"/>
      <c r="V63" s="180"/>
      <c r="W63" s="180"/>
      <c r="X63" s="180"/>
      <c r="Y63" s="180"/>
      <c r="Z63" s="179"/>
    </row>
    <row r="64" spans="1:26" ht="20.100000000000001" customHeight="1" x14ac:dyDescent="0.15">
      <c r="A64" s="157"/>
      <c r="B64" s="157"/>
      <c r="C64" s="174"/>
      <c r="D64" s="180"/>
      <c r="E64" s="180"/>
      <c r="F64" s="180"/>
      <c r="G64" s="180"/>
      <c r="H64" s="180"/>
      <c r="I64" s="186"/>
      <c r="J64" s="182" t="s">
        <v>47</v>
      </c>
      <c r="K64" s="181"/>
      <c r="L64" s="181"/>
      <c r="M64" s="181"/>
      <c r="N64" s="181"/>
      <c r="O64" s="181"/>
      <c r="P64" s="181"/>
      <c r="Q64" s="181"/>
      <c r="R64" s="181"/>
      <c r="S64" s="181"/>
      <c r="T64" s="181"/>
      <c r="U64" s="181"/>
      <c r="V64" s="181"/>
      <c r="W64" s="181"/>
      <c r="X64" s="181"/>
      <c r="Y64" s="181"/>
      <c r="Z64" s="179"/>
    </row>
    <row r="65" spans="1:26" ht="20.100000000000001" hidden="1" customHeight="1" x14ac:dyDescent="0.15">
      <c r="A65" s="157"/>
      <c r="B65" s="157"/>
      <c r="C65" s="174"/>
      <c r="D65" s="180"/>
      <c r="E65" s="180"/>
      <c r="F65" s="180"/>
      <c r="G65" s="180"/>
      <c r="H65" s="180"/>
      <c r="I65" s="186"/>
      <c r="J65" s="181"/>
      <c r="K65" s="181"/>
      <c r="L65" s="181"/>
      <c r="M65" s="181"/>
      <c r="N65" s="181"/>
      <c r="O65" s="181"/>
      <c r="P65" s="181"/>
      <c r="Q65" s="181"/>
      <c r="R65" s="181"/>
      <c r="S65" s="181"/>
      <c r="T65" s="181"/>
      <c r="U65" s="181"/>
      <c r="V65" s="181"/>
      <c r="W65" s="181"/>
      <c r="X65" s="181"/>
      <c r="Y65" s="181"/>
      <c r="Z65" s="179"/>
    </row>
    <row r="66" spans="1:26" ht="20.100000000000001" hidden="1" customHeight="1" x14ac:dyDescent="0.15">
      <c r="A66" s="157"/>
      <c r="B66" s="157"/>
      <c r="C66" s="174"/>
      <c r="D66" s="180"/>
      <c r="E66" s="180"/>
      <c r="F66" s="180"/>
      <c r="G66" s="180"/>
      <c r="H66" s="180"/>
      <c r="I66" s="186"/>
      <c r="J66" s="181"/>
      <c r="K66" s="181"/>
      <c r="L66" s="181"/>
      <c r="M66" s="181"/>
      <c r="N66" s="181"/>
      <c r="O66" s="181"/>
      <c r="P66" s="181"/>
      <c r="Q66" s="181"/>
      <c r="R66" s="181"/>
      <c r="S66" s="181"/>
      <c r="T66" s="181"/>
      <c r="U66" s="181"/>
      <c r="V66" s="181"/>
      <c r="W66" s="181"/>
      <c r="X66" s="181"/>
      <c r="Y66" s="181"/>
      <c r="Z66" s="179"/>
    </row>
    <row r="67" spans="1:26" ht="20.100000000000001" hidden="1" customHeight="1" x14ac:dyDescent="0.15">
      <c r="A67" s="157"/>
      <c r="B67" s="157"/>
      <c r="C67" s="174"/>
      <c r="D67" s="180"/>
      <c r="E67" s="180"/>
      <c r="F67" s="180"/>
      <c r="G67" s="180"/>
      <c r="H67" s="180"/>
      <c r="I67" s="186"/>
      <c r="J67" s="181"/>
      <c r="K67" s="181"/>
      <c r="L67" s="181"/>
      <c r="M67" s="181"/>
      <c r="N67" s="181"/>
      <c r="O67" s="181"/>
      <c r="P67" s="181"/>
      <c r="Q67" s="181"/>
      <c r="R67" s="181"/>
      <c r="S67" s="181"/>
      <c r="T67" s="181"/>
      <c r="U67" s="181"/>
      <c r="V67" s="181"/>
      <c r="W67" s="181"/>
      <c r="X67" s="181"/>
      <c r="Y67" s="181"/>
      <c r="Z67" s="179"/>
    </row>
    <row r="68" spans="1:26" ht="20.100000000000001" hidden="1" customHeight="1" x14ac:dyDescent="0.15">
      <c r="A68" s="157"/>
      <c r="B68" s="157"/>
      <c r="C68" s="174"/>
      <c r="D68" s="180"/>
      <c r="E68" s="180"/>
      <c r="F68" s="180"/>
      <c r="G68" s="180"/>
      <c r="H68" s="180"/>
      <c r="I68" s="186"/>
      <c r="J68" s="181"/>
      <c r="K68" s="181"/>
      <c r="L68" s="181"/>
      <c r="M68" s="181"/>
      <c r="N68" s="181"/>
      <c r="O68" s="181"/>
      <c r="P68" s="181"/>
      <c r="Q68" s="181"/>
      <c r="R68" s="181"/>
      <c r="S68" s="181"/>
      <c r="T68" s="181"/>
      <c r="U68" s="181"/>
      <c r="V68" s="181"/>
      <c r="W68" s="181"/>
      <c r="X68" s="181"/>
      <c r="Y68" s="181"/>
      <c r="Z68" s="179"/>
    </row>
    <row r="69" spans="1:26" ht="20.100000000000001" customHeight="1" x14ac:dyDescent="0.15">
      <c r="A69" s="157">
        <f>IFERROR(IF(OR(AND($I63="する",TRIM($I69)=""),AND($I63="しない",NOT(ISBLANK($I69)))),1001,0),3)</f>
        <v>0</v>
      </c>
      <c r="B69" s="157"/>
      <c r="C69" s="174"/>
      <c r="D69" s="175">
        <v>2</v>
      </c>
      <c r="E69" s="155" t="s">
        <v>123</v>
      </c>
      <c r="I69" s="95"/>
      <c r="J69" s="96"/>
      <c r="K69" s="96"/>
      <c r="L69" s="96"/>
      <c r="M69" s="96"/>
      <c r="N69" s="180"/>
      <c r="O69" s="180"/>
      <c r="P69" s="180"/>
      <c r="Q69" s="180"/>
      <c r="R69" s="180"/>
      <c r="S69" s="180"/>
      <c r="T69" s="180"/>
      <c r="U69" s="180"/>
      <c r="V69" s="180"/>
      <c r="W69" s="180"/>
      <c r="X69" s="180"/>
      <c r="Y69" s="180"/>
      <c r="Z69" s="179"/>
    </row>
    <row r="70" spans="1:26" ht="20.100000000000001" customHeight="1" x14ac:dyDescent="0.15">
      <c r="A70" s="157"/>
      <c r="B70" s="157"/>
      <c r="C70" s="174"/>
      <c r="D70" s="175"/>
      <c r="E70" s="180"/>
      <c r="F70" s="180"/>
      <c r="G70" s="180"/>
      <c r="H70" s="180"/>
      <c r="I70" s="177"/>
      <c r="J70" s="182" t="s">
        <v>224</v>
      </c>
      <c r="K70" s="181"/>
      <c r="L70" s="181"/>
      <c r="M70" s="181"/>
      <c r="N70" s="181"/>
      <c r="O70" s="181"/>
      <c r="P70" s="181"/>
      <c r="Q70" s="181"/>
      <c r="R70" s="181"/>
      <c r="S70" s="181"/>
      <c r="T70" s="181"/>
      <c r="U70" s="181"/>
      <c r="V70" s="181"/>
      <c r="W70" s="181"/>
      <c r="X70" s="181"/>
      <c r="Y70" s="181"/>
      <c r="Z70" s="179"/>
    </row>
    <row r="71" spans="1:26" ht="20.100000000000001" customHeight="1" x14ac:dyDescent="0.15">
      <c r="A71" s="157">
        <f>IFERROR(IF(OR(AND($I63="する",AND($I71&lt;&gt;"", OR(ISERROR(FIND("@"&amp;LEFT($I71,3)&amp;"@", 都道府県3))=FALSE, ISERROR(FIND("@"&amp;LEFT($I71,4)&amp;"@",都道府県4))=FALSE))=FALSE),AND($I63="しない",NOT(ISBLANK($I71)))),1001,0),3)</f>
        <v>0</v>
      </c>
      <c r="B71" s="157"/>
      <c r="C71" s="174"/>
      <c r="D71" s="175">
        <v>3</v>
      </c>
      <c r="E71" s="155" t="s">
        <v>124</v>
      </c>
      <c r="I71" s="97"/>
      <c r="J71" s="97"/>
      <c r="K71" s="97"/>
      <c r="L71" s="97"/>
      <c r="M71" s="97"/>
      <c r="N71" s="97"/>
      <c r="O71" s="97"/>
      <c r="P71" s="97"/>
      <c r="Q71" s="98"/>
      <c r="R71" s="97"/>
      <c r="S71" s="97"/>
      <c r="T71" s="97"/>
      <c r="U71" s="97"/>
      <c r="V71" s="97"/>
      <c r="W71" s="97"/>
      <c r="X71" s="97"/>
      <c r="Y71" s="97"/>
      <c r="Z71" s="179"/>
    </row>
    <row r="72" spans="1:26" ht="20.100000000000001" customHeight="1" x14ac:dyDescent="0.15">
      <c r="A72" s="157"/>
      <c r="B72" s="157"/>
      <c r="C72" s="174"/>
      <c r="D72" s="175"/>
      <c r="E72" s="180"/>
      <c r="F72" s="180"/>
      <c r="G72" s="180"/>
      <c r="H72" s="180"/>
      <c r="I72" s="177"/>
      <c r="J72" s="182" t="s">
        <v>125</v>
      </c>
      <c r="K72" s="181"/>
      <c r="L72" s="181"/>
      <c r="M72" s="181"/>
      <c r="N72" s="181"/>
      <c r="O72" s="181"/>
      <c r="P72" s="181"/>
      <c r="Q72" s="181"/>
      <c r="R72" s="181"/>
      <c r="S72" s="181"/>
      <c r="T72" s="181"/>
      <c r="U72" s="181"/>
      <c r="V72" s="181"/>
      <c r="W72" s="181"/>
      <c r="X72" s="181"/>
      <c r="Y72" s="181"/>
      <c r="Z72" s="179"/>
    </row>
    <row r="73" spans="1:26" ht="20.100000000000001" customHeight="1" x14ac:dyDescent="0.15">
      <c r="A73" s="157">
        <f>IFERROR(IF(OR(AND($I63="する",TRIM($I73)=""),AND($I63="しない",NOT(ISBLANK($I73)))),1001,0),3)</f>
        <v>0</v>
      </c>
      <c r="B73" s="157"/>
      <c r="C73" s="174"/>
      <c r="D73" s="175">
        <v>4</v>
      </c>
      <c r="E73" s="155" t="s">
        <v>155</v>
      </c>
      <c r="I73" s="77"/>
      <c r="J73" s="77"/>
      <c r="K73" s="77"/>
      <c r="L73" s="77"/>
      <c r="M73" s="77"/>
      <c r="N73" s="77"/>
      <c r="O73" s="77"/>
      <c r="P73" s="77"/>
      <c r="Q73" s="93"/>
      <c r="R73" s="77"/>
      <c r="S73" s="77"/>
      <c r="T73" s="77"/>
      <c r="U73" s="77"/>
      <c r="V73" s="77"/>
      <c r="W73" s="77"/>
      <c r="X73" s="77"/>
      <c r="Y73" s="77"/>
      <c r="Z73" s="179"/>
    </row>
    <row r="74" spans="1:26" ht="30" customHeight="1" x14ac:dyDescent="0.15">
      <c r="A74" s="157"/>
      <c r="B74" s="157"/>
      <c r="C74" s="183"/>
      <c r="D74" s="180"/>
      <c r="I74" s="177"/>
      <c r="J74" s="203" t="s">
        <v>253</v>
      </c>
      <c r="K74" s="203"/>
      <c r="L74" s="203"/>
      <c r="M74" s="203"/>
      <c r="N74" s="203"/>
      <c r="O74" s="203"/>
      <c r="P74" s="203"/>
      <c r="Q74" s="203"/>
      <c r="R74" s="203"/>
      <c r="S74" s="203"/>
      <c r="T74" s="203"/>
      <c r="U74" s="203"/>
      <c r="V74" s="203"/>
      <c r="W74" s="203"/>
      <c r="X74" s="203"/>
      <c r="Y74" s="203"/>
      <c r="Z74" s="179"/>
    </row>
    <row r="75" spans="1:26" ht="20.100000000000001" customHeight="1" x14ac:dyDescent="0.15">
      <c r="A75" s="157">
        <f>IFERROR(IF(OR(AND($I63="する",TRIM($I75)=""),AND($I63="しない",NOT(ISBLANK($I75)))),1001,0),3)</f>
        <v>0</v>
      </c>
      <c r="B75" s="157"/>
      <c r="C75" s="174"/>
      <c r="D75" s="175">
        <v>5</v>
      </c>
      <c r="E75" s="155" t="s">
        <v>126</v>
      </c>
      <c r="I75" s="77"/>
      <c r="J75" s="77"/>
      <c r="K75" s="77"/>
      <c r="L75" s="77"/>
      <c r="M75" s="77"/>
      <c r="N75" s="77"/>
      <c r="O75" s="77"/>
      <c r="P75" s="77"/>
      <c r="Q75" s="77"/>
      <c r="R75" s="77"/>
      <c r="S75" s="77"/>
      <c r="T75" s="77"/>
      <c r="U75" s="77"/>
      <c r="V75" s="77"/>
      <c r="W75" s="77"/>
      <c r="X75" s="77"/>
      <c r="Y75" s="77"/>
      <c r="Z75" s="179"/>
    </row>
    <row r="76" spans="1:26" ht="30" customHeight="1" x14ac:dyDescent="0.15">
      <c r="A76" s="157"/>
      <c r="B76" s="157"/>
      <c r="C76" s="183"/>
      <c r="D76" s="180"/>
      <c r="E76" s="180"/>
      <c r="F76" s="180"/>
      <c r="G76" s="180"/>
      <c r="H76" s="180"/>
      <c r="I76" s="177"/>
      <c r="J76" s="203" t="s">
        <v>254</v>
      </c>
      <c r="K76" s="203"/>
      <c r="L76" s="203"/>
      <c r="M76" s="203"/>
      <c r="N76" s="203"/>
      <c r="O76" s="203"/>
      <c r="P76" s="203"/>
      <c r="Q76" s="203"/>
      <c r="R76" s="203"/>
      <c r="S76" s="203"/>
      <c r="T76" s="203"/>
      <c r="U76" s="203"/>
      <c r="V76" s="203"/>
      <c r="W76" s="203"/>
      <c r="X76" s="203"/>
      <c r="Y76" s="203"/>
      <c r="Z76" s="179"/>
    </row>
    <row r="77" spans="1:26" ht="20.100000000000001" customHeight="1" x14ac:dyDescent="0.15">
      <c r="A77" s="157">
        <f>IFERROR(IF(OR(AND($I63="する",TRIM($I77)=""),AND($I63="しない",NOT(ISBLANK($I77)))),1001,0),3)</f>
        <v>0</v>
      </c>
      <c r="B77" s="157"/>
      <c r="C77" s="174"/>
      <c r="D77" s="175">
        <v>6</v>
      </c>
      <c r="E77" s="155" t="s">
        <v>142</v>
      </c>
      <c r="I77" s="77"/>
      <c r="J77" s="77"/>
      <c r="K77" s="77"/>
      <c r="L77" s="77"/>
      <c r="M77" s="77"/>
      <c r="N77" s="77"/>
      <c r="O77" s="77"/>
      <c r="P77" s="77"/>
      <c r="Q77" s="77"/>
      <c r="R77" s="77"/>
      <c r="S77" s="77"/>
      <c r="T77" s="77"/>
      <c r="U77" s="77"/>
      <c r="V77" s="77"/>
      <c r="W77" s="77"/>
      <c r="X77" s="77"/>
      <c r="Y77" s="77"/>
      <c r="Z77" s="179"/>
    </row>
    <row r="78" spans="1:26" ht="20.100000000000001" customHeight="1" x14ac:dyDescent="0.15">
      <c r="A78" s="157"/>
      <c r="B78" s="157"/>
      <c r="C78" s="183"/>
      <c r="D78" s="180"/>
      <c r="E78" s="180"/>
      <c r="F78" s="180"/>
      <c r="G78" s="180"/>
      <c r="H78" s="180"/>
      <c r="I78" s="177"/>
      <c r="J78" s="192" t="s">
        <v>163</v>
      </c>
      <c r="K78" s="181"/>
      <c r="L78" s="181"/>
      <c r="M78" s="181"/>
      <c r="N78" s="181"/>
      <c r="O78" s="181"/>
      <c r="P78" s="181"/>
      <c r="Q78" s="181"/>
      <c r="R78" s="181"/>
      <c r="S78" s="181"/>
      <c r="T78" s="181"/>
      <c r="U78" s="181"/>
      <c r="V78" s="181"/>
      <c r="W78" s="181"/>
      <c r="X78" s="181"/>
      <c r="Y78" s="181"/>
      <c r="Z78" s="179"/>
    </row>
    <row r="79" spans="1:26" ht="20.100000000000001" customHeight="1" x14ac:dyDescent="0.15">
      <c r="A79" s="157">
        <f>IFERROR(IF(OR(AND($I63="する",OR(TRIM($I79)="", NOT(OR(IFERROR(SEARCH(" ",$I79),0)&gt;0, IFERROR(SEARCH("　",$I79),0)&gt;0)))),AND($I63="しない",NOT(ISBLANK($I79)))),1001,0),3)</f>
        <v>0</v>
      </c>
      <c r="B79" s="157"/>
      <c r="C79" s="174"/>
      <c r="D79" s="175">
        <v>7</v>
      </c>
      <c r="E79" s="155" t="s">
        <v>143</v>
      </c>
      <c r="I79" s="77"/>
      <c r="J79" s="77"/>
      <c r="K79" s="77"/>
      <c r="L79" s="77"/>
      <c r="M79" s="77"/>
      <c r="N79" s="77"/>
      <c r="O79" s="77"/>
      <c r="P79" s="77"/>
      <c r="Q79" s="77"/>
      <c r="R79" s="77"/>
      <c r="S79" s="77"/>
      <c r="T79" s="77"/>
      <c r="U79" s="77"/>
      <c r="V79" s="77"/>
      <c r="W79" s="77"/>
      <c r="X79" s="77"/>
      <c r="Y79" s="77"/>
      <c r="Z79" s="179"/>
    </row>
    <row r="80" spans="1:26" ht="20.100000000000001" customHeight="1" x14ac:dyDescent="0.15">
      <c r="A80" s="157"/>
      <c r="B80" s="157"/>
      <c r="C80" s="183"/>
      <c r="D80" s="180"/>
      <c r="E80" s="204" t="s">
        <v>157</v>
      </c>
      <c r="F80" s="180"/>
      <c r="G80" s="180"/>
      <c r="H80" s="180"/>
      <c r="I80" s="186"/>
      <c r="J80" s="182" t="s">
        <v>128</v>
      </c>
      <c r="K80" s="182"/>
      <c r="L80" s="182"/>
      <c r="M80" s="182"/>
      <c r="N80" s="182"/>
      <c r="O80" s="182"/>
      <c r="P80" s="182"/>
      <c r="Q80" s="182"/>
      <c r="R80" s="182"/>
      <c r="S80" s="182"/>
      <c r="T80" s="182"/>
      <c r="U80" s="182"/>
      <c r="V80" s="182"/>
      <c r="W80" s="182"/>
      <c r="X80" s="182"/>
      <c r="Y80" s="182"/>
      <c r="Z80" s="179"/>
    </row>
    <row r="81" spans="1:27" ht="20.100000000000001" customHeight="1" x14ac:dyDescent="0.15">
      <c r="A81" s="157">
        <f>IFERROR(IF(OR(AND($I63="する",OR(TRIM($I81)="", NOT(OR(IFERROR(SEARCH(" ",$I81),0)&gt;0, IFERROR(SEARCH("　",$I81),0)&gt;0)))),AND($I63="しない",NOT(ISBLANK($I81)))),1001,0),3)</f>
        <v>0</v>
      </c>
      <c r="B81" s="157"/>
      <c r="C81" s="174"/>
      <c r="D81" s="175">
        <v>8</v>
      </c>
      <c r="E81" s="155" t="s">
        <v>143</v>
      </c>
      <c r="I81" s="77"/>
      <c r="J81" s="77"/>
      <c r="K81" s="77"/>
      <c r="L81" s="77"/>
      <c r="M81" s="77"/>
      <c r="N81" s="77"/>
      <c r="O81" s="77"/>
      <c r="P81" s="77"/>
      <c r="Q81" s="77"/>
      <c r="R81" s="77"/>
      <c r="S81" s="77"/>
      <c r="T81" s="77"/>
      <c r="U81" s="77"/>
      <c r="V81" s="77"/>
      <c r="W81" s="77"/>
      <c r="X81" s="77"/>
      <c r="Y81" s="77"/>
      <c r="Z81" s="179"/>
    </row>
    <row r="82" spans="1:27" ht="20.100000000000001" customHeight="1" x14ac:dyDescent="0.15">
      <c r="A82" s="157"/>
      <c r="B82" s="157"/>
      <c r="C82" s="183"/>
      <c r="D82" s="180"/>
      <c r="E82" s="180"/>
      <c r="F82" s="180"/>
      <c r="G82" s="180"/>
      <c r="H82" s="180"/>
      <c r="I82" s="186"/>
      <c r="J82" s="182" t="s">
        <v>130</v>
      </c>
      <c r="K82" s="182"/>
      <c r="L82" s="182"/>
      <c r="M82" s="182"/>
      <c r="N82" s="182"/>
      <c r="O82" s="182"/>
      <c r="P82" s="182"/>
      <c r="Q82" s="182"/>
      <c r="R82" s="182"/>
      <c r="S82" s="182"/>
      <c r="T82" s="182"/>
      <c r="U82" s="182"/>
      <c r="V82" s="182"/>
      <c r="W82" s="182"/>
      <c r="X82" s="182"/>
      <c r="Y82" s="182"/>
      <c r="Z82" s="179"/>
    </row>
    <row r="83" spans="1:27" ht="20.100000000000001" customHeight="1" x14ac:dyDescent="0.15">
      <c r="A83" s="157">
        <f>IFERROR(IF(OR(AND($I63="する",NOT(AND(TRIM($I83)&lt;&gt;"",ISNUMBER(VALUE(SUBSTITUTE($I83,"-",""))),IFERROR(SEARCH("-",$I83),0)&gt;0))), AND($I63="しない",NOT(ISBLANK($I83)))),1001,0),3)</f>
        <v>0</v>
      </c>
      <c r="B83" s="157"/>
      <c r="C83" s="174"/>
      <c r="D83" s="175">
        <v>9</v>
      </c>
      <c r="E83" s="155" t="s">
        <v>131</v>
      </c>
      <c r="I83" s="77"/>
      <c r="J83" s="77"/>
      <c r="K83" s="77"/>
      <c r="L83" s="77"/>
      <c r="M83" s="77"/>
      <c r="O83" s="187" t="s">
        <v>132</v>
      </c>
      <c r="P83" s="1"/>
      <c r="Q83" s="155" t="s">
        <v>133</v>
      </c>
      <c r="Y83" s="181"/>
      <c r="Z83" s="179"/>
    </row>
    <row r="84" spans="1:27" ht="20.100000000000001" customHeight="1" x14ac:dyDescent="0.15">
      <c r="A84" s="157">
        <f>IFERROR(IF(AND($I63="しない",NOT(ISBLANK($P83))),1001,0),3)</f>
        <v>0</v>
      </c>
      <c r="B84" s="157"/>
      <c r="C84" s="183"/>
      <c r="D84" s="180"/>
      <c r="E84" s="180"/>
      <c r="F84" s="180"/>
      <c r="G84" s="180"/>
      <c r="H84" s="180"/>
      <c r="I84" s="177"/>
      <c r="J84" s="182" t="s">
        <v>134</v>
      </c>
      <c r="K84" s="181"/>
      <c r="L84" s="181"/>
      <c r="M84" s="181"/>
      <c r="N84" s="181"/>
      <c r="O84" s="181"/>
      <c r="P84" s="181"/>
      <c r="Q84" s="181"/>
      <c r="R84" s="181"/>
      <c r="S84" s="181"/>
      <c r="T84" s="181"/>
      <c r="U84" s="181"/>
      <c r="V84" s="181"/>
      <c r="W84" s="181"/>
      <c r="X84" s="181"/>
      <c r="Y84" s="181"/>
      <c r="Z84" s="179"/>
    </row>
    <row r="85" spans="1:27" ht="20.100000000000001" customHeight="1" x14ac:dyDescent="0.15">
      <c r="A85" s="157">
        <f>IFERROR(IF(OR(AND($I63="する",AND(TRIM($I85)&lt;&gt;"",NOT(AND(ISNUMBER(VALUE(SUBSTITUTE($I85,"-",""))),IFERROR(SEARCH("-",$I85),0)&gt;0)))), AND($I63="しない",NOT(ISBLANK($I85)))),1001,0),3)</f>
        <v>0</v>
      </c>
      <c r="B85" s="157"/>
      <c r="C85" s="174"/>
      <c r="D85" s="175">
        <v>10</v>
      </c>
      <c r="E85" s="155" t="s">
        <v>135</v>
      </c>
      <c r="I85" s="77"/>
      <c r="J85" s="77"/>
      <c r="K85" s="77"/>
      <c r="L85" s="77"/>
      <c r="M85" s="77"/>
      <c r="N85" s="181"/>
      <c r="O85" s="181"/>
      <c r="P85" s="181"/>
      <c r="Q85" s="181"/>
      <c r="R85" s="181"/>
      <c r="S85" s="181"/>
      <c r="T85" s="181"/>
      <c r="U85" s="181"/>
      <c r="V85" s="181"/>
      <c r="W85" s="181"/>
      <c r="X85" s="181"/>
      <c r="Y85" s="181"/>
      <c r="Z85" s="179"/>
    </row>
    <row r="86" spans="1:27" ht="20.100000000000001" customHeight="1" x14ac:dyDescent="0.15">
      <c r="A86" s="157"/>
      <c r="B86" s="157"/>
      <c r="C86" s="183"/>
      <c r="D86" s="180"/>
      <c r="E86" s="180"/>
      <c r="F86" s="180"/>
      <c r="G86" s="180"/>
      <c r="H86" s="180"/>
      <c r="I86" s="177"/>
      <c r="J86" s="182" t="s">
        <v>134</v>
      </c>
      <c r="K86" s="181"/>
      <c r="L86" s="181"/>
      <c r="M86" s="181"/>
      <c r="N86" s="181"/>
      <c r="O86" s="181"/>
      <c r="P86" s="181"/>
      <c r="Q86" s="181"/>
      <c r="R86" s="181"/>
      <c r="S86" s="181"/>
      <c r="T86" s="181"/>
      <c r="U86" s="181"/>
      <c r="V86" s="181"/>
      <c r="W86" s="181"/>
      <c r="X86" s="181"/>
      <c r="Y86" s="181"/>
      <c r="Z86" s="179"/>
    </row>
    <row r="87" spans="1:27" ht="20.100000000000001" customHeight="1" x14ac:dyDescent="0.15">
      <c r="A87" s="157">
        <f>IFERROR(IF(OR(AND($I63="する",AND(TRIM($I87)&lt;&gt;"",NOT(IFERROR(SEARCH("@",$I87),0)&gt;0))),AND($I63="しない",NOT(ISBLANK($I87)))),1001,0),3)</f>
        <v>0</v>
      </c>
      <c r="B87" s="157"/>
      <c r="C87" s="183"/>
      <c r="D87" s="175">
        <v>11</v>
      </c>
      <c r="E87" s="155" t="s">
        <v>136</v>
      </c>
      <c r="I87" s="77"/>
      <c r="J87" s="77"/>
      <c r="K87" s="77"/>
      <c r="L87" s="77"/>
      <c r="M87" s="77"/>
      <c r="N87" s="77"/>
      <c r="O87" s="77"/>
      <c r="P87" s="77"/>
      <c r="Q87" s="92"/>
      <c r="R87" s="77"/>
      <c r="S87" s="77"/>
      <c r="T87" s="77"/>
      <c r="U87" s="77"/>
      <c r="V87" s="77"/>
      <c r="W87" s="77"/>
      <c r="X87" s="77"/>
      <c r="Y87" s="77"/>
      <c r="Z87" s="179"/>
    </row>
    <row r="88" spans="1:27" ht="20.100000000000001" customHeight="1" x14ac:dyDescent="0.15">
      <c r="A88" s="157"/>
      <c r="B88" s="157"/>
      <c r="C88" s="183"/>
      <c r="D88" s="175"/>
      <c r="I88" s="177"/>
      <c r="J88" s="188" t="s">
        <v>222</v>
      </c>
      <c r="K88" s="205"/>
      <c r="L88" s="181"/>
      <c r="M88" s="181"/>
      <c r="N88" s="181"/>
      <c r="O88" s="181"/>
      <c r="P88" s="181"/>
      <c r="Q88" s="206"/>
      <c r="R88" s="181"/>
      <c r="S88" s="181"/>
      <c r="T88" s="181"/>
      <c r="U88" s="181"/>
      <c r="V88" s="181"/>
      <c r="W88" s="181"/>
      <c r="X88" s="181"/>
      <c r="Y88" s="181"/>
      <c r="Z88" s="180"/>
      <c r="AA88" s="191"/>
    </row>
    <row r="89" spans="1:27" ht="20.100000000000001" customHeight="1" x14ac:dyDescent="0.15">
      <c r="A89" s="157"/>
      <c r="B89" s="157"/>
      <c r="C89" s="194"/>
      <c r="D89" s="195"/>
      <c r="E89" s="195"/>
      <c r="F89" s="195"/>
      <c r="G89" s="195"/>
      <c r="H89" s="195"/>
      <c r="I89" s="207"/>
      <c r="J89" s="208"/>
      <c r="K89" s="209"/>
      <c r="L89" s="208"/>
      <c r="M89" s="208"/>
      <c r="N89" s="208"/>
      <c r="O89" s="208"/>
      <c r="P89" s="208"/>
      <c r="Q89" s="210"/>
      <c r="R89" s="208"/>
      <c r="S89" s="208"/>
      <c r="T89" s="208"/>
      <c r="U89" s="208"/>
      <c r="V89" s="208"/>
      <c r="W89" s="208"/>
      <c r="X89" s="208"/>
      <c r="Y89" s="208"/>
      <c r="Z89" s="195"/>
      <c r="AA89" s="191"/>
    </row>
    <row r="90" spans="1:27" ht="20.100000000000001" customHeight="1" x14ac:dyDescent="0.15">
      <c r="A90" s="157"/>
      <c r="B90" s="157"/>
      <c r="C90" s="180"/>
      <c r="D90" s="180"/>
      <c r="E90" s="180"/>
      <c r="F90" s="180"/>
      <c r="G90" s="180"/>
      <c r="H90" s="180"/>
      <c r="I90" s="199"/>
      <c r="J90" s="180"/>
      <c r="K90" s="211"/>
      <c r="L90" s="180"/>
      <c r="M90" s="180"/>
      <c r="N90" s="180"/>
      <c r="O90" s="180"/>
      <c r="P90" s="180"/>
      <c r="Q90" s="180"/>
      <c r="R90" s="180"/>
      <c r="S90" s="180"/>
      <c r="T90" s="180"/>
      <c r="U90" s="180"/>
      <c r="V90" s="180"/>
      <c r="W90" s="180"/>
      <c r="X90" s="180"/>
      <c r="Y90" s="180"/>
      <c r="Z90" s="180"/>
    </row>
    <row r="91" spans="1:27" ht="15.75" hidden="1" customHeight="1" x14ac:dyDescent="0.15">
      <c r="A91" s="157"/>
      <c r="B91" s="157"/>
      <c r="C91" s="180"/>
      <c r="D91" s="180"/>
      <c r="E91" s="180"/>
      <c r="F91" s="180"/>
      <c r="G91" s="180"/>
      <c r="H91" s="180"/>
      <c r="I91" s="199"/>
      <c r="J91" s="180"/>
      <c r="K91" s="211"/>
      <c r="L91" s="180"/>
      <c r="M91" s="180"/>
      <c r="N91" s="180"/>
      <c r="O91" s="180"/>
      <c r="P91" s="180"/>
      <c r="Q91" s="180"/>
      <c r="R91" s="180"/>
      <c r="S91" s="180"/>
      <c r="T91" s="180"/>
      <c r="U91" s="180"/>
      <c r="V91" s="180"/>
      <c r="W91" s="180"/>
      <c r="X91" s="180"/>
      <c r="Y91" s="180"/>
      <c r="Z91" s="180"/>
    </row>
    <row r="92" spans="1:27" ht="15.75" hidden="1" customHeight="1" x14ac:dyDescent="0.15">
      <c r="A92" s="157"/>
      <c r="B92" s="157"/>
      <c r="C92" s="180"/>
      <c r="D92" s="180"/>
      <c r="E92" s="180"/>
      <c r="F92" s="180"/>
      <c r="G92" s="180"/>
      <c r="H92" s="180"/>
      <c r="I92" s="199"/>
      <c r="J92" s="180"/>
      <c r="K92" s="211"/>
      <c r="L92" s="180"/>
      <c r="M92" s="180"/>
      <c r="N92" s="180"/>
      <c r="O92" s="180"/>
      <c r="P92" s="180"/>
      <c r="Q92" s="180"/>
      <c r="R92" s="180"/>
      <c r="S92" s="180"/>
      <c r="T92" s="180"/>
      <c r="U92" s="180"/>
      <c r="V92" s="180"/>
      <c r="W92" s="180"/>
      <c r="X92" s="180"/>
      <c r="Y92" s="180"/>
      <c r="Z92" s="180"/>
    </row>
    <row r="93" spans="1:27" ht="15.75" hidden="1" customHeight="1" x14ac:dyDescent="0.15">
      <c r="A93" s="157"/>
      <c r="B93" s="157"/>
      <c r="C93" s="180"/>
      <c r="D93" s="180"/>
      <c r="E93" s="180"/>
      <c r="F93" s="180"/>
      <c r="G93" s="180"/>
      <c r="H93" s="180"/>
      <c r="I93" s="199"/>
      <c r="J93" s="180"/>
      <c r="K93" s="211"/>
      <c r="L93" s="180"/>
      <c r="M93" s="180"/>
      <c r="N93" s="180"/>
      <c r="O93" s="180"/>
      <c r="P93" s="180"/>
      <c r="Q93" s="180"/>
      <c r="R93" s="180"/>
      <c r="S93" s="180"/>
      <c r="T93" s="180"/>
      <c r="U93" s="180"/>
      <c r="V93" s="180"/>
      <c r="W93" s="180"/>
      <c r="X93" s="180"/>
      <c r="Y93" s="180"/>
      <c r="Z93" s="180"/>
    </row>
    <row r="94" spans="1:27" ht="15.75" hidden="1" customHeight="1" x14ac:dyDescent="0.15">
      <c r="A94" s="157"/>
      <c r="B94" s="157"/>
      <c r="C94" s="180"/>
      <c r="D94" s="180"/>
      <c r="E94" s="180"/>
      <c r="F94" s="180"/>
      <c r="G94" s="180"/>
      <c r="H94" s="180"/>
      <c r="I94" s="199"/>
      <c r="J94" s="180"/>
      <c r="K94" s="211"/>
      <c r="L94" s="180"/>
      <c r="M94" s="180"/>
      <c r="N94" s="180"/>
      <c r="O94" s="180"/>
      <c r="P94" s="180"/>
      <c r="Q94" s="180"/>
      <c r="R94" s="180"/>
      <c r="S94" s="180"/>
      <c r="T94" s="180"/>
      <c r="U94" s="180"/>
      <c r="V94" s="180"/>
      <c r="W94" s="180"/>
      <c r="X94" s="180"/>
      <c r="Y94" s="180"/>
      <c r="Z94" s="180"/>
    </row>
    <row r="95" spans="1:27" ht="15.75" hidden="1" customHeight="1" x14ac:dyDescent="0.15">
      <c r="A95" s="157"/>
      <c r="B95" s="157"/>
      <c r="C95" s="180"/>
      <c r="D95" s="180"/>
      <c r="E95" s="180"/>
      <c r="F95" s="180"/>
      <c r="G95" s="180"/>
      <c r="H95" s="180"/>
      <c r="I95" s="199"/>
      <c r="J95" s="180"/>
      <c r="K95" s="211"/>
      <c r="L95" s="180"/>
      <c r="M95" s="180"/>
      <c r="N95" s="180"/>
      <c r="O95" s="180"/>
      <c r="P95" s="180"/>
      <c r="Q95" s="180"/>
      <c r="R95" s="180"/>
      <c r="S95" s="180"/>
      <c r="T95" s="180"/>
      <c r="U95" s="180"/>
      <c r="V95" s="180"/>
      <c r="W95" s="180"/>
      <c r="X95" s="180"/>
      <c r="Y95" s="180"/>
      <c r="Z95" s="180"/>
    </row>
    <row r="96" spans="1:27" ht="15.75" hidden="1" customHeight="1" x14ac:dyDescent="0.15">
      <c r="A96" s="157"/>
      <c r="B96" s="157"/>
      <c r="C96" s="180"/>
      <c r="D96" s="180"/>
      <c r="E96" s="180"/>
      <c r="F96" s="180"/>
      <c r="G96" s="180"/>
      <c r="H96" s="180"/>
      <c r="I96" s="199"/>
      <c r="J96" s="180"/>
      <c r="K96" s="211"/>
      <c r="L96" s="180"/>
      <c r="M96" s="180"/>
      <c r="N96" s="180"/>
      <c r="O96" s="180"/>
      <c r="P96" s="180"/>
      <c r="Q96" s="180"/>
      <c r="R96" s="180"/>
      <c r="S96" s="180"/>
      <c r="T96" s="180"/>
      <c r="U96" s="180"/>
      <c r="V96" s="180"/>
      <c r="W96" s="180"/>
      <c r="X96" s="180"/>
      <c r="Y96" s="180"/>
      <c r="Z96" s="180"/>
    </row>
    <row r="97" spans="1:26" ht="15.75" hidden="1" customHeight="1" x14ac:dyDescent="0.15">
      <c r="A97" s="157"/>
      <c r="B97" s="157"/>
      <c r="C97" s="180"/>
      <c r="D97" s="180"/>
      <c r="E97" s="180"/>
      <c r="F97" s="180"/>
      <c r="G97" s="180"/>
      <c r="H97" s="180"/>
      <c r="I97" s="199"/>
      <c r="J97" s="180"/>
      <c r="K97" s="211"/>
      <c r="L97" s="180"/>
      <c r="M97" s="180"/>
      <c r="N97" s="180"/>
      <c r="O97" s="180"/>
      <c r="P97" s="180"/>
      <c r="Q97" s="180"/>
      <c r="R97" s="180"/>
      <c r="S97" s="180"/>
      <c r="T97" s="180"/>
      <c r="U97" s="180"/>
      <c r="V97" s="180"/>
      <c r="W97" s="180"/>
      <c r="X97" s="180"/>
      <c r="Y97" s="180"/>
      <c r="Z97" s="180"/>
    </row>
    <row r="98" spans="1:26" ht="15.75" hidden="1" customHeight="1" x14ac:dyDescent="0.15">
      <c r="A98" s="157"/>
      <c r="B98" s="157"/>
      <c r="C98" s="180"/>
      <c r="D98" s="180"/>
      <c r="E98" s="180"/>
      <c r="F98" s="180"/>
      <c r="G98" s="180"/>
      <c r="H98" s="180"/>
      <c r="I98" s="199"/>
      <c r="J98" s="180"/>
      <c r="K98" s="211"/>
      <c r="L98" s="180"/>
      <c r="M98" s="180"/>
      <c r="N98" s="180"/>
      <c r="O98" s="180"/>
      <c r="P98" s="180"/>
      <c r="Q98" s="180"/>
      <c r="R98" s="180"/>
      <c r="S98" s="180"/>
      <c r="T98" s="180"/>
      <c r="U98" s="180"/>
      <c r="V98" s="180"/>
      <c r="W98" s="180"/>
      <c r="X98" s="180"/>
      <c r="Y98" s="180"/>
      <c r="Z98" s="180"/>
    </row>
    <row r="99" spans="1:26" ht="15.75" hidden="1" customHeight="1" x14ac:dyDescent="0.15">
      <c r="A99" s="157"/>
      <c r="B99" s="157"/>
      <c r="C99" s="180"/>
      <c r="D99" s="180"/>
      <c r="E99" s="180"/>
      <c r="F99" s="180"/>
      <c r="G99" s="180"/>
      <c r="H99" s="180"/>
      <c r="I99" s="199"/>
      <c r="J99" s="180"/>
      <c r="K99" s="211"/>
      <c r="L99" s="180"/>
      <c r="M99" s="180"/>
      <c r="N99" s="180"/>
      <c r="O99" s="180"/>
      <c r="P99" s="180"/>
      <c r="Q99" s="180"/>
      <c r="R99" s="180"/>
      <c r="S99" s="180"/>
      <c r="T99" s="180"/>
      <c r="U99" s="180"/>
      <c r="V99" s="180"/>
      <c r="W99" s="180"/>
      <c r="X99" s="180"/>
      <c r="Y99" s="180"/>
      <c r="Z99" s="180"/>
    </row>
    <row r="100" spans="1:26" ht="15.75" hidden="1" customHeight="1" x14ac:dyDescent="0.15">
      <c r="A100" s="157"/>
      <c r="B100" s="157"/>
      <c r="C100" s="180"/>
      <c r="D100" s="180"/>
      <c r="E100" s="180"/>
      <c r="F100" s="180"/>
      <c r="G100" s="180"/>
      <c r="H100" s="180"/>
      <c r="I100" s="199"/>
      <c r="J100" s="180"/>
      <c r="K100" s="211"/>
      <c r="L100" s="180"/>
      <c r="M100" s="180"/>
      <c r="N100" s="180"/>
      <c r="O100" s="180"/>
      <c r="P100" s="180"/>
      <c r="Q100" s="180"/>
      <c r="R100" s="180"/>
      <c r="S100" s="180"/>
      <c r="T100" s="180"/>
      <c r="U100" s="180"/>
      <c r="V100" s="180"/>
      <c r="W100" s="180"/>
      <c r="X100" s="180"/>
      <c r="Y100" s="180"/>
      <c r="Z100" s="180"/>
    </row>
    <row r="101" spans="1:26" ht="15.75" hidden="1" customHeight="1" x14ac:dyDescent="0.15">
      <c r="A101" s="157"/>
      <c r="B101" s="157"/>
      <c r="C101" s="180"/>
      <c r="D101" s="180"/>
      <c r="E101" s="180"/>
      <c r="F101" s="180"/>
      <c r="G101" s="180"/>
      <c r="H101" s="180"/>
      <c r="I101" s="199"/>
      <c r="J101" s="180"/>
      <c r="K101" s="211"/>
      <c r="L101" s="180"/>
      <c r="M101" s="180"/>
      <c r="N101" s="180"/>
      <c r="O101" s="180"/>
      <c r="P101" s="180"/>
      <c r="Q101" s="180"/>
      <c r="R101" s="180"/>
      <c r="S101" s="180"/>
      <c r="T101" s="180"/>
      <c r="U101" s="180"/>
      <c r="V101" s="180"/>
      <c r="W101" s="180"/>
      <c r="X101" s="180"/>
      <c r="Y101" s="180"/>
      <c r="Z101" s="180"/>
    </row>
    <row r="102" spans="1:26" ht="15.75" hidden="1" customHeight="1" x14ac:dyDescent="0.15">
      <c r="A102" s="157"/>
      <c r="B102" s="157"/>
      <c r="C102" s="180"/>
      <c r="D102" s="180"/>
      <c r="E102" s="180"/>
      <c r="F102" s="180"/>
      <c r="G102" s="180"/>
      <c r="H102" s="180"/>
      <c r="I102" s="199"/>
      <c r="J102" s="180"/>
      <c r="K102" s="211"/>
      <c r="L102" s="180"/>
      <c r="M102" s="180"/>
      <c r="N102" s="180"/>
      <c r="O102" s="180"/>
      <c r="P102" s="180"/>
      <c r="Q102" s="180"/>
      <c r="R102" s="180"/>
      <c r="S102" s="180"/>
      <c r="T102" s="180"/>
      <c r="U102" s="180"/>
      <c r="V102" s="180"/>
      <c r="W102" s="180"/>
      <c r="X102" s="180"/>
      <c r="Y102" s="180"/>
      <c r="Z102" s="180"/>
    </row>
    <row r="103" spans="1:26" ht="15.75" hidden="1" customHeight="1" x14ac:dyDescent="0.15">
      <c r="A103" s="157"/>
      <c r="B103" s="157"/>
      <c r="C103" s="180"/>
      <c r="D103" s="180"/>
      <c r="E103" s="180"/>
      <c r="F103" s="180"/>
      <c r="G103" s="180"/>
      <c r="H103" s="180"/>
      <c r="I103" s="199"/>
      <c r="J103" s="180"/>
      <c r="K103" s="211"/>
      <c r="L103" s="180"/>
      <c r="M103" s="180"/>
      <c r="N103" s="180"/>
      <c r="O103" s="180"/>
      <c r="P103" s="180"/>
      <c r="Q103" s="180"/>
      <c r="R103" s="180"/>
      <c r="S103" s="180"/>
      <c r="T103" s="180"/>
      <c r="U103" s="180"/>
      <c r="V103" s="180"/>
      <c r="W103" s="180"/>
      <c r="X103" s="180"/>
      <c r="Y103" s="180"/>
      <c r="Z103" s="180"/>
    </row>
    <row r="104" spans="1:26" ht="15.75" hidden="1" customHeight="1" x14ac:dyDescent="0.15">
      <c r="A104" s="157"/>
      <c r="B104" s="157"/>
      <c r="C104" s="180"/>
      <c r="D104" s="180"/>
      <c r="E104" s="180"/>
      <c r="F104" s="180"/>
      <c r="G104" s="180"/>
      <c r="H104" s="180"/>
      <c r="I104" s="199"/>
      <c r="J104" s="180"/>
      <c r="K104" s="211"/>
      <c r="L104" s="180"/>
      <c r="M104" s="180"/>
      <c r="N104" s="180"/>
      <c r="O104" s="180"/>
      <c r="P104" s="180"/>
      <c r="Q104" s="180"/>
      <c r="R104" s="180"/>
      <c r="S104" s="180"/>
      <c r="T104" s="180"/>
      <c r="U104" s="180"/>
      <c r="V104" s="180"/>
      <c r="W104" s="180"/>
      <c r="X104" s="180"/>
      <c r="Y104" s="180"/>
      <c r="Z104" s="180"/>
    </row>
    <row r="105" spans="1:26" ht="15.75" hidden="1" customHeight="1" x14ac:dyDescent="0.15">
      <c r="A105" s="157"/>
      <c r="B105" s="157"/>
      <c r="C105" s="180"/>
      <c r="D105" s="180"/>
      <c r="E105" s="180"/>
      <c r="F105" s="180"/>
      <c r="G105" s="180"/>
      <c r="H105" s="180"/>
      <c r="I105" s="199"/>
      <c r="J105" s="180"/>
      <c r="K105" s="211"/>
      <c r="L105" s="180"/>
      <c r="M105" s="180"/>
      <c r="N105" s="180"/>
      <c r="O105" s="180"/>
      <c r="P105" s="180"/>
      <c r="Q105" s="180"/>
      <c r="R105" s="180"/>
      <c r="S105" s="180"/>
      <c r="T105" s="180"/>
      <c r="U105" s="180"/>
      <c r="V105" s="180"/>
      <c r="W105" s="180"/>
      <c r="X105" s="180"/>
      <c r="Y105" s="180"/>
      <c r="Z105" s="180"/>
    </row>
    <row r="106" spans="1:26" ht="15.75" hidden="1" customHeight="1" x14ac:dyDescent="0.15">
      <c r="A106" s="157"/>
      <c r="B106" s="157"/>
      <c r="C106" s="180"/>
      <c r="D106" s="180"/>
      <c r="E106" s="180"/>
      <c r="F106" s="180"/>
      <c r="G106" s="180"/>
      <c r="H106" s="180"/>
      <c r="I106" s="199"/>
      <c r="J106" s="180"/>
      <c r="K106" s="211"/>
      <c r="L106" s="180"/>
      <c r="M106" s="180"/>
      <c r="N106" s="180"/>
      <c r="O106" s="180"/>
      <c r="P106" s="180"/>
      <c r="Q106" s="180"/>
      <c r="R106" s="180"/>
      <c r="S106" s="180"/>
      <c r="T106" s="180"/>
      <c r="U106" s="180"/>
      <c r="V106" s="180"/>
      <c r="W106" s="180"/>
      <c r="X106" s="180"/>
      <c r="Y106" s="180"/>
      <c r="Z106" s="180"/>
    </row>
    <row r="107" spans="1:26" ht="15.75" hidden="1" customHeight="1" x14ac:dyDescent="0.15">
      <c r="A107" s="157"/>
      <c r="B107" s="157"/>
      <c r="C107" s="180"/>
      <c r="D107" s="180"/>
      <c r="E107" s="180"/>
      <c r="F107" s="180"/>
      <c r="G107" s="180"/>
      <c r="H107" s="180"/>
      <c r="I107" s="199"/>
      <c r="J107" s="180"/>
      <c r="K107" s="211"/>
      <c r="L107" s="180"/>
      <c r="M107" s="180"/>
      <c r="N107" s="180"/>
      <c r="O107" s="180"/>
      <c r="P107" s="180"/>
      <c r="Q107" s="180"/>
      <c r="R107" s="180"/>
      <c r="S107" s="180"/>
      <c r="T107" s="180"/>
      <c r="U107" s="180"/>
      <c r="V107" s="180"/>
      <c r="W107" s="180"/>
      <c r="X107" s="180"/>
      <c r="Y107" s="180"/>
      <c r="Z107" s="180"/>
    </row>
    <row r="108" spans="1:26" ht="20.100000000000001" customHeight="1" x14ac:dyDescent="0.15">
      <c r="A108" s="157"/>
      <c r="B108" s="157"/>
      <c r="C108" s="180"/>
      <c r="D108" s="180"/>
      <c r="E108" s="180"/>
      <c r="F108" s="180"/>
      <c r="G108" s="180"/>
      <c r="H108" s="180"/>
      <c r="I108" s="199"/>
      <c r="J108" s="180"/>
      <c r="K108" s="211"/>
      <c r="L108" s="180"/>
      <c r="M108" s="180"/>
      <c r="N108" s="180"/>
      <c r="O108" s="180"/>
      <c r="P108" s="180"/>
      <c r="Q108" s="180"/>
      <c r="R108" s="180"/>
      <c r="S108" s="180"/>
      <c r="T108" s="180"/>
      <c r="U108" s="180"/>
      <c r="V108" s="180"/>
      <c r="W108" s="180"/>
      <c r="X108" s="180"/>
      <c r="Y108" s="180"/>
      <c r="Z108" s="180"/>
    </row>
    <row r="109" spans="1:26" ht="20.100000000000001" customHeight="1" x14ac:dyDescent="0.15">
      <c r="A109" s="157"/>
      <c r="B109" s="157"/>
      <c r="C109" s="167" t="s">
        <v>144</v>
      </c>
      <c r="D109" s="168"/>
      <c r="E109" s="168"/>
      <c r="F109" s="168"/>
      <c r="G109" s="168"/>
      <c r="H109" s="169"/>
      <c r="Q109" s="212"/>
    </row>
    <row r="110" spans="1:26" ht="15" customHeight="1" x14ac:dyDescent="0.15">
      <c r="A110" s="157"/>
      <c r="B110" s="157"/>
      <c r="C110" s="213"/>
      <c r="D110" s="214"/>
      <c r="E110" s="214"/>
      <c r="F110" s="214"/>
      <c r="G110" s="214"/>
      <c r="H110" s="214"/>
      <c r="I110" s="215"/>
      <c r="J110" s="172"/>
      <c r="K110" s="215"/>
      <c r="L110" s="172"/>
      <c r="M110" s="172"/>
      <c r="N110" s="172"/>
      <c r="O110" s="172"/>
      <c r="P110" s="172"/>
      <c r="Q110" s="216"/>
      <c r="R110" s="172"/>
      <c r="S110" s="172"/>
      <c r="T110" s="172"/>
      <c r="U110" s="172"/>
      <c r="V110" s="172"/>
      <c r="W110" s="172"/>
      <c r="X110" s="172"/>
      <c r="Y110" s="172"/>
      <c r="Z110" s="173"/>
    </row>
    <row r="111" spans="1:26" ht="30" customHeight="1" x14ac:dyDescent="0.15">
      <c r="A111" s="157"/>
      <c r="B111" s="157"/>
      <c r="C111" s="213"/>
      <c r="D111" s="217" t="s">
        <v>185</v>
      </c>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179"/>
    </row>
    <row r="112" spans="1:26" ht="20.100000000000001" customHeight="1" x14ac:dyDescent="0.15">
      <c r="A112" s="157"/>
      <c r="B112" s="157"/>
      <c r="C112" s="174"/>
      <c r="D112" s="175">
        <v>1</v>
      </c>
      <c r="E112" s="155" t="s">
        <v>145</v>
      </c>
      <c r="I112" s="77"/>
      <c r="J112" s="77"/>
      <c r="K112" s="77"/>
      <c r="L112" s="77"/>
      <c r="M112" s="77"/>
      <c r="N112" s="77"/>
      <c r="O112" s="77"/>
      <c r="P112" s="77"/>
      <c r="Q112" s="99"/>
      <c r="R112" s="77"/>
      <c r="S112" s="77"/>
      <c r="T112" s="77"/>
      <c r="U112" s="77"/>
      <c r="V112" s="77"/>
      <c r="W112" s="77"/>
      <c r="X112" s="77"/>
      <c r="Y112" s="77"/>
      <c r="Z112" s="179"/>
    </row>
    <row r="113" spans="1:26" ht="20.100000000000001" customHeight="1" x14ac:dyDescent="0.15">
      <c r="A113" s="157"/>
      <c r="B113" s="157"/>
      <c r="C113" s="174"/>
      <c r="D113" s="175"/>
      <c r="E113" s="180"/>
      <c r="F113" s="180"/>
      <c r="G113" s="180"/>
      <c r="H113" s="180"/>
      <c r="I113" s="186"/>
      <c r="J113" s="182" t="s">
        <v>146</v>
      </c>
      <c r="K113" s="205"/>
      <c r="L113" s="181"/>
      <c r="M113" s="181"/>
      <c r="N113" s="181"/>
      <c r="O113" s="181"/>
      <c r="P113" s="181"/>
      <c r="Q113" s="218"/>
      <c r="R113" s="181"/>
      <c r="S113" s="181"/>
      <c r="T113" s="181"/>
      <c r="U113" s="181"/>
      <c r="V113" s="181"/>
      <c r="W113" s="181"/>
      <c r="X113" s="181"/>
      <c r="Y113" s="181"/>
      <c r="Z113" s="179"/>
    </row>
    <row r="114" spans="1:26" ht="20.100000000000001" customHeight="1" x14ac:dyDescent="0.15">
      <c r="A114" s="157">
        <f>IFERROR(IF(AND(TRIM($I114)&lt;&gt;"", NOT(OR(IFERROR(SEARCH(" ",$I114),0)&gt;0, IFERROR(SEARCH("　",$I114),0)&gt;0))),1001,0),3)</f>
        <v>0</v>
      </c>
      <c r="B114" s="157"/>
      <c r="C114" s="174"/>
      <c r="D114" s="175">
        <f>D112+1</f>
        <v>2</v>
      </c>
      <c r="E114" s="155" t="s">
        <v>158</v>
      </c>
      <c r="I114" s="77"/>
      <c r="J114" s="77"/>
      <c r="K114" s="77"/>
      <c r="L114" s="77"/>
      <c r="M114" s="77"/>
      <c r="N114" s="77"/>
      <c r="O114" s="77"/>
      <c r="P114" s="77"/>
      <c r="Q114" s="77"/>
      <c r="R114" s="77"/>
      <c r="S114" s="77"/>
      <c r="T114" s="77"/>
      <c r="U114" s="77"/>
      <c r="V114" s="77"/>
      <c r="W114" s="77"/>
      <c r="X114" s="77"/>
      <c r="Y114" s="77"/>
      <c r="Z114" s="179"/>
    </row>
    <row r="115" spans="1:26" ht="20.100000000000001" customHeight="1" x14ac:dyDescent="0.15">
      <c r="A115" s="157"/>
      <c r="B115" s="157"/>
      <c r="C115" s="174"/>
      <c r="D115" s="175"/>
      <c r="E115" s="180"/>
      <c r="F115" s="180"/>
      <c r="G115" s="180"/>
      <c r="H115" s="180"/>
      <c r="I115" s="186"/>
      <c r="J115" s="182" t="s">
        <v>128</v>
      </c>
      <c r="K115" s="182"/>
      <c r="L115" s="182"/>
      <c r="M115" s="182"/>
      <c r="N115" s="182"/>
      <c r="O115" s="182"/>
      <c r="P115" s="182"/>
      <c r="Q115" s="182"/>
      <c r="R115" s="182"/>
      <c r="S115" s="182"/>
      <c r="T115" s="182"/>
      <c r="U115" s="182"/>
      <c r="V115" s="182"/>
      <c r="W115" s="182"/>
      <c r="X115" s="182"/>
      <c r="Y115" s="182"/>
      <c r="Z115" s="179"/>
    </row>
    <row r="116" spans="1:26" ht="20.100000000000001" customHeight="1" x14ac:dyDescent="0.15">
      <c r="A116" s="157">
        <f>IFERROR(IF(AND(TRIM($I116)&lt;&gt;"", NOT(OR(IFERROR(SEARCH(" ",$I116),0)&gt;0, IFERROR(SEARCH("　",$I116),0)&gt;0))),1001,0),3)</f>
        <v>0</v>
      </c>
      <c r="B116" s="157"/>
      <c r="C116" s="174"/>
      <c r="D116" s="175">
        <f>D114+1</f>
        <v>3</v>
      </c>
      <c r="E116" s="155" t="s">
        <v>159</v>
      </c>
      <c r="I116" s="77"/>
      <c r="J116" s="77"/>
      <c r="K116" s="77"/>
      <c r="L116" s="77"/>
      <c r="M116" s="77"/>
      <c r="N116" s="77"/>
      <c r="O116" s="77"/>
      <c r="P116" s="77"/>
      <c r="Q116" s="77"/>
      <c r="R116" s="77"/>
      <c r="S116" s="77"/>
      <c r="T116" s="77"/>
      <c r="U116" s="77"/>
      <c r="V116" s="77"/>
      <c r="W116" s="77"/>
      <c r="X116" s="77"/>
      <c r="Y116" s="77"/>
      <c r="Z116" s="179"/>
    </row>
    <row r="117" spans="1:26" ht="20.100000000000001" customHeight="1" x14ac:dyDescent="0.15">
      <c r="A117" s="157"/>
      <c r="B117" s="157"/>
      <c r="C117" s="174"/>
      <c r="D117" s="180"/>
      <c r="E117" s="180"/>
      <c r="F117" s="180"/>
      <c r="G117" s="180"/>
      <c r="H117" s="180"/>
      <c r="I117" s="186"/>
      <c r="J117" s="182" t="s">
        <v>130</v>
      </c>
      <c r="K117" s="182"/>
      <c r="L117" s="182"/>
      <c r="M117" s="182"/>
      <c r="N117" s="182"/>
      <c r="O117" s="182"/>
      <c r="P117" s="182"/>
      <c r="Q117" s="182"/>
      <c r="R117" s="182"/>
      <c r="S117" s="182"/>
      <c r="T117" s="182"/>
      <c r="U117" s="182"/>
      <c r="V117" s="182"/>
      <c r="W117" s="182"/>
      <c r="X117" s="182"/>
      <c r="Y117" s="182"/>
      <c r="Z117" s="179"/>
    </row>
    <row r="118" spans="1:26" ht="20.100000000000001" customHeight="1" x14ac:dyDescent="0.15">
      <c r="A118" s="157"/>
      <c r="B118" s="157"/>
      <c r="C118" s="174"/>
      <c r="D118" s="175">
        <f>D116+1</f>
        <v>4</v>
      </c>
      <c r="E118" s="155" t="s">
        <v>123</v>
      </c>
      <c r="I118" s="95"/>
      <c r="J118" s="96"/>
      <c r="K118" s="96"/>
      <c r="L118" s="96"/>
      <c r="M118" s="96"/>
      <c r="N118" s="180"/>
      <c r="O118" s="180"/>
      <c r="P118" s="180"/>
      <c r="Q118" s="180"/>
      <c r="R118" s="180"/>
      <c r="S118" s="180"/>
      <c r="T118" s="180"/>
      <c r="U118" s="180"/>
      <c r="V118" s="180"/>
      <c r="W118" s="180"/>
      <c r="X118" s="180"/>
      <c r="Y118" s="180"/>
      <c r="Z118" s="179"/>
    </row>
    <row r="119" spans="1:26" ht="20.100000000000001" customHeight="1" x14ac:dyDescent="0.15">
      <c r="A119" s="157"/>
      <c r="B119" s="157"/>
      <c r="C119" s="174"/>
      <c r="D119" s="175"/>
      <c r="E119" s="180"/>
      <c r="F119" s="180"/>
      <c r="G119" s="180"/>
      <c r="H119" s="180"/>
      <c r="I119" s="177"/>
      <c r="J119" s="182" t="s">
        <v>225</v>
      </c>
      <c r="K119" s="181"/>
      <c r="L119" s="181"/>
      <c r="M119" s="181"/>
      <c r="N119" s="181"/>
      <c r="O119" s="181"/>
      <c r="P119" s="181"/>
      <c r="Q119" s="181"/>
      <c r="R119" s="181"/>
      <c r="S119" s="181"/>
      <c r="T119" s="181"/>
      <c r="U119" s="181"/>
      <c r="V119" s="181"/>
      <c r="W119" s="181"/>
      <c r="X119" s="181"/>
      <c r="Y119" s="181"/>
      <c r="Z119" s="179"/>
    </row>
    <row r="120" spans="1:26" ht="20.100000000000001" customHeight="1" x14ac:dyDescent="0.15">
      <c r="A120" s="157">
        <f>IFERROR(IF(AND(TRIM($I120)&lt;&gt;"", AND(OR(ISERROR(FIND("@"&amp;LEFT($I120,3)&amp;"@", 都道府県3))=FALSE, ISERROR(FIND("@"&amp;LEFT($I120,4)&amp;"@",都道府県4))=FALSE))=FALSE),1001,0),3)</f>
        <v>0</v>
      </c>
      <c r="B120" s="157"/>
      <c r="C120" s="174"/>
      <c r="D120" s="175">
        <f>D118+1</f>
        <v>5</v>
      </c>
      <c r="E120" s="155" t="s">
        <v>124</v>
      </c>
      <c r="I120" s="97"/>
      <c r="J120" s="97"/>
      <c r="K120" s="97"/>
      <c r="L120" s="97"/>
      <c r="M120" s="97"/>
      <c r="N120" s="97"/>
      <c r="O120" s="97"/>
      <c r="P120" s="97"/>
      <c r="Q120" s="98"/>
      <c r="R120" s="97"/>
      <c r="S120" s="97"/>
      <c r="T120" s="97"/>
      <c r="U120" s="97"/>
      <c r="V120" s="97"/>
      <c r="W120" s="97"/>
      <c r="X120" s="97"/>
      <c r="Y120" s="97"/>
      <c r="Z120" s="179"/>
    </row>
    <row r="121" spans="1:26" ht="20.100000000000001" customHeight="1" x14ac:dyDescent="0.15">
      <c r="A121" s="157"/>
      <c r="B121" s="157"/>
      <c r="C121" s="174"/>
      <c r="D121" s="175"/>
      <c r="E121" s="180"/>
      <c r="F121" s="180"/>
      <c r="G121" s="180"/>
      <c r="H121" s="180"/>
      <c r="I121" s="177"/>
      <c r="J121" s="182" t="s">
        <v>160</v>
      </c>
      <c r="K121" s="181"/>
      <c r="L121" s="181"/>
      <c r="M121" s="181"/>
      <c r="N121" s="181"/>
      <c r="O121" s="181"/>
      <c r="P121" s="181"/>
      <c r="Q121" s="181"/>
      <c r="R121" s="181"/>
      <c r="S121" s="181"/>
      <c r="T121" s="181"/>
      <c r="U121" s="181"/>
      <c r="V121" s="181"/>
      <c r="W121" s="181"/>
      <c r="X121" s="181"/>
      <c r="Y121" s="181"/>
      <c r="Z121" s="179"/>
    </row>
    <row r="122" spans="1:26" ht="20.100000000000001" customHeight="1" x14ac:dyDescent="0.15">
      <c r="A122" s="157">
        <f>IFERROR(IF(AND(TRIM($I122)&lt;&gt;"", NOT(AND(ISNUMBER(VALUE(SUBSTITUTE($I122,"-",""))), IFERROR(SEARCH("-",$I122),0)&gt;0))),1001,0),3)</f>
        <v>0</v>
      </c>
      <c r="B122" s="157"/>
      <c r="C122" s="174"/>
      <c r="D122" s="175">
        <f>D120+1</f>
        <v>6</v>
      </c>
      <c r="E122" s="155" t="s">
        <v>131</v>
      </c>
      <c r="I122" s="77"/>
      <c r="J122" s="77"/>
      <c r="K122" s="77"/>
      <c r="L122" s="77"/>
      <c r="M122" s="77"/>
      <c r="O122" s="187" t="s">
        <v>132</v>
      </c>
      <c r="P122" s="1"/>
      <c r="Q122" s="155" t="s">
        <v>133</v>
      </c>
      <c r="Y122" s="181"/>
      <c r="Z122" s="179"/>
    </row>
    <row r="123" spans="1:26" ht="20.100000000000001" customHeight="1" x14ac:dyDescent="0.15">
      <c r="A123" s="157"/>
      <c r="B123" s="157"/>
      <c r="C123" s="183"/>
      <c r="D123" s="180"/>
      <c r="E123" s="180"/>
      <c r="F123" s="180"/>
      <c r="G123" s="180"/>
      <c r="H123" s="180"/>
      <c r="I123" s="177"/>
      <c r="J123" s="182" t="s">
        <v>161</v>
      </c>
      <c r="K123" s="181"/>
      <c r="L123" s="181"/>
      <c r="M123" s="181"/>
      <c r="N123" s="181"/>
      <c r="O123" s="181"/>
      <c r="P123" s="181"/>
      <c r="Q123" s="181"/>
      <c r="R123" s="181"/>
      <c r="S123" s="181"/>
      <c r="T123" s="181"/>
      <c r="U123" s="181"/>
      <c r="V123" s="181"/>
      <c r="W123" s="181"/>
      <c r="X123" s="181"/>
      <c r="Y123" s="181"/>
      <c r="Z123" s="179"/>
    </row>
    <row r="124" spans="1:26" ht="20.100000000000001" customHeight="1" x14ac:dyDescent="0.15">
      <c r="A124" s="157">
        <f>IFERROR(IF(AND(TRIM($I124)&lt;&gt;"", NOT(AND(ISNUMBER(VALUE(SUBSTITUTE($I124,"-",""))), IFERROR(SEARCH("-",$I124),0)&gt;0))),1001,0),3)</f>
        <v>0</v>
      </c>
      <c r="B124" s="157"/>
      <c r="C124" s="174"/>
      <c r="D124" s="175">
        <f>D122+1</f>
        <v>7</v>
      </c>
      <c r="E124" s="155" t="s">
        <v>135</v>
      </c>
      <c r="I124" s="77"/>
      <c r="J124" s="77"/>
      <c r="K124" s="77"/>
      <c r="L124" s="77"/>
      <c r="M124" s="77"/>
      <c r="N124" s="181"/>
      <c r="O124" s="181"/>
      <c r="P124" s="181"/>
      <c r="Q124" s="181"/>
      <c r="R124" s="181"/>
      <c r="S124" s="181"/>
      <c r="T124" s="181"/>
      <c r="U124" s="181"/>
      <c r="V124" s="181"/>
      <c r="W124" s="181"/>
      <c r="X124" s="181"/>
      <c r="Y124" s="181"/>
      <c r="Z124" s="179"/>
    </row>
    <row r="125" spans="1:26" ht="20.100000000000001" customHeight="1" x14ac:dyDescent="0.15">
      <c r="A125" s="157"/>
      <c r="B125" s="157"/>
      <c r="C125" s="183"/>
      <c r="D125" s="180"/>
      <c r="E125" s="180"/>
      <c r="F125" s="180"/>
      <c r="G125" s="180"/>
      <c r="H125" s="180"/>
      <c r="I125" s="177"/>
      <c r="J125" s="182" t="s">
        <v>161</v>
      </c>
      <c r="K125" s="181"/>
      <c r="L125" s="181"/>
      <c r="M125" s="181"/>
      <c r="N125" s="181"/>
      <c r="O125" s="181"/>
      <c r="P125" s="181"/>
      <c r="Q125" s="181"/>
      <c r="R125" s="181"/>
      <c r="S125" s="181"/>
      <c r="T125" s="181"/>
      <c r="U125" s="181"/>
      <c r="V125" s="181"/>
      <c r="W125" s="181"/>
      <c r="X125" s="181"/>
      <c r="Y125" s="181"/>
      <c r="Z125" s="179"/>
    </row>
    <row r="126" spans="1:26" ht="20.100000000000001" customHeight="1" x14ac:dyDescent="0.15">
      <c r="A126" s="157">
        <f>IFERROR(IF(AND(TRIM($I126)&lt;&gt;"", NOT(IFERROR(SEARCH("@",$I126),0)&gt;0)),1001,0),3)</f>
        <v>0</v>
      </c>
      <c r="B126" s="157"/>
      <c r="C126" s="174"/>
      <c r="D126" s="175">
        <f>D124+1</f>
        <v>8</v>
      </c>
      <c r="E126" s="155" t="s">
        <v>136</v>
      </c>
      <c r="I126" s="77"/>
      <c r="J126" s="77"/>
      <c r="K126" s="77"/>
      <c r="L126" s="77"/>
      <c r="M126" s="77"/>
      <c r="N126" s="77"/>
      <c r="O126" s="77"/>
      <c r="P126" s="77"/>
      <c r="Q126" s="92"/>
      <c r="R126" s="77"/>
      <c r="S126" s="77"/>
      <c r="T126" s="77"/>
      <c r="U126" s="77"/>
      <c r="V126" s="77"/>
      <c r="W126" s="77"/>
      <c r="X126" s="77"/>
      <c r="Y126" s="77"/>
      <c r="Z126" s="179"/>
    </row>
    <row r="127" spans="1:26" ht="20.100000000000001" customHeight="1" x14ac:dyDescent="0.15">
      <c r="A127" s="157"/>
      <c r="B127" s="157"/>
      <c r="C127" s="183"/>
      <c r="D127" s="180"/>
      <c r="E127" s="180"/>
      <c r="F127" s="180"/>
      <c r="G127" s="180"/>
      <c r="H127" s="180"/>
      <c r="I127" s="177"/>
      <c r="J127" s="188" t="s">
        <v>223</v>
      </c>
      <c r="K127" s="205"/>
      <c r="L127" s="181"/>
      <c r="M127" s="181"/>
      <c r="N127" s="181"/>
      <c r="O127" s="181"/>
      <c r="P127" s="181"/>
      <c r="Q127" s="206"/>
      <c r="R127" s="181"/>
      <c r="S127" s="181"/>
      <c r="T127" s="181"/>
      <c r="U127" s="181"/>
      <c r="V127" s="181"/>
      <c r="W127" s="181"/>
      <c r="X127" s="181"/>
      <c r="Y127" s="181"/>
      <c r="Z127" s="179"/>
    </row>
    <row r="128" spans="1:26" ht="20.100000000000001" customHeight="1" x14ac:dyDescent="0.15">
      <c r="A128" s="157"/>
      <c r="B128" s="157"/>
      <c r="C128" s="194"/>
      <c r="D128" s="195"/>
      <c r="E128" s="195"/>
      <c r="F128" s="195"/>
      <c r="G128" s="195"/>
      <c r="H128" s="195"/>
      <c r="I128" s="197"/>
      <c r="J128" s="196"/>
      <c r="K128" s="197"/>
      <c r="L128" s="196"/>
      <c r="M128" s="196"/>
      <c r="N128" s="196"/>
      <c r="O128" s="196"/>
      <c r="P128" s="196"/>
      <c r="Q128" s="219"/>
      <c r="R128" s="196"/>
      <c r="S128" s="196"/>
      <c r="T128" s="196"/>
      <c r="U128" s="196"/>
      <c r="V128" s="196"/>
      <c r="W128" s="196"/>
      <c r="X128" s="196"/>
      <c r="Y128" s="196"/>
      <c r="Z128" s="198"/>
    </row>
    <row r="129" spans="1:26" ht="20.100000000000001" customHeight="1" x14ac:dyDescent="0.15">
      <c r="A129" s="157"/>
      <c r="B129" s="157"/>
      <c r="C129" s="180"/>
      <c r="D129" s="180"/>
      <c r="E129" s="180"/>
      <c r="F129" s="180"/>
      <c r="G129" s="180"/>
      <c r="H129" s="180"/>
      <c r="I129" s="200"/>
      <c r="J129" s="200"/>
      <c r="K129" s="200"/>
      <c r="L129" s="200"/>
      <c r="M129" s="200"/>
      <c r="N129" s="200"/>
      <c r="O129" s="200"/>
      <c r="P129" s="200"/>
      <c r="Q129" s="220"/>
      <c r="R129" s="200"/>
      <c r="S129" s="200"/>
      <c r="T129" s="200"/>
      <c r="U129" s="200"/>
      <c r="V129" s="200"/>
      <c r="W129" s="200"/>
      <c r="X129" s="200"/>
      <c r="Y129" s="200"/>
      <c r="Z129" s="180"/>
    </row>
    <row r="130" spans="1:26" ht="15.75" hidden="1" customHeight="1" x14ac:dyDescent="0.15">
      <c r="A130" s="157"/>
      <c r="B130" s="157"/>
      <c r="C130" s="180"/>
      <c r="D130" s="180"/>
      <c r="E130" s="180"/>
      <c r="F130" s="180"/>
      <c r="G130" s="180"/>
      <c r="H130" s="180"/>
      <c r="I130" s="200"/>
      <c r="J130" s="200"/>
      <c r="K130" s="200"/>
      <c r="L130" s="200"/>
      <c r="M130" s="200"/>
      <c r="N130" s="200"/>
      <c r="O130" s="200"/>
      <c r="P130" s="200"/>
      <c r="Q130" s="220"/>
      <c r="R130" s="200"/>
      <c r="S130" s="200"/>
      <c r="T130" s="200"/>
      <c r="U130" s="200"/>
      <c r="V130" s="200"/>
      <c r="W130" s="200"/>
      <c r="X130" s="200"/>
      <c r="Y130" s="200"/>
      <c r="Z130" s="180"/>
    </row>
    <row r="131" spans="1:26" ht="15.75" hidden="1" customHeight="1" x14ac:dyDescent="0.15">
      <c r="A131" s="157"/>
      <c r="B131" s="157"/>
      <c r="C131" s="180"/>
      <c r="D131" s="180"/>
      <c r="E131" s="180"/>
      <c r="F131" s="180"/>
      <c r="G131" s="180"/>
      <c r="H131" s="180"/>
      <c r="I131" s="200"/>
      <c r="J131" s="200"/>
      <c r="K131" s="200"/>
      <c r="L131" s="200"/>
      <c r="M131" s="200"/>
      <c r="N131" s="200"/>
      <c r="O131" s="200"/>
      <c r="P131" s="200"/>
      <c r="Q131" s="220"/>
      <c r="R131" s="200"/>
      <c r="S131" s="200"/>
      <c r="T131" s="200"/>
      <c r="U131" s="200"/>
      <c r="V131" s="200"/>
      <c r="W131" s="200"/>
      <c r="X131" s="200"/>
      <c r="Y131" s="200"/>
      <c r="Z131" s="180"/>
    </row>
    <row r="132" spans="1:26" ht="15.75" hidden="1" customHeight="1" x14ac:dyDescent="0.15">
      <c r="A132" s="157"/>
      <c r="B132" s="157"/>
      <c r="C132" s="180"/>
      <c r="D132" s="180"/>
      <c r="E132" s="180"/>
      <c r="F132" s="180"/>
      <c r="G132" s="180"/>
      <c r="H132" s="180"/>
      <c r="I132" s="200"/>
      <c r="J132" s="200"/>
      <c r="K132" s="200"/>
      <c r="L132" s="200"/>
      <c r="M132" s="200"/>
      <c r="N132" s="200"/>
      <c r="O132" s="200"/>
      <c r="P132" s="200"/>
      <c r="Q132" s="220"/>
      <c r="R132" s="200"/>
      <c r="S132" s="200"/>
      <c r="T132" s="200"/>
      <c r="U132" s="200"/>
      <c r="V132" s="200"/>
      <c r="W132" s="200"/>
      <c r="X132" s="200"/>
      <c r="Y132" s="200"/>
      <c r="Z132" s="180"/>
    </row>
    <row r="133" spans="1:26" ht="15.75" hidden="1" customHeight="1" x14ac:dyDescent="0.15">
      <c r="A133" s="157"/>
      <c r="B133" s="157"/>
      <c r="C133" s="180"/>
      <c r="D133" s="180"/>
      <c r="E133" s="180"/>
      <c r="F133" s="180"/>
      <c r="G133" s="180"/>
      <c r="H133" s="180"/>
      <c r="I133" s="200"/>
      <c r="J133" s="200"/>
      <c r="K133" s="200"/>
      <c r="L133" s="200"/>
      <c r="M133" s="200"/>
      <c r="N133" s="200"/>
      <c r="O133" s="200"/>
      <c r="P133" s="200"/>
      <c r="Q133" s="220"/>
      <c r="R133" s="200"/>
      <c r="S133" s="200"/>
      <c r="T133" s="200"/>
      <c r="U133" s="200"/>
      <c r="V133" s="200"/>
      <c r="W133" s="200"/>
      <c r="X133" s="200"/>
      <c r="Y133" s="200"/>
      <c r="Z133" s="180"/>
    </row>
    <row r="134" spans="1:26" ht="15.75" hidden="1" customHeight="1" x14ac:dyDescent="0.15">
      <c r="A134" s="157"/>
      <c r="B134" s="157"/>
      <c r="C134" s="180"/>
      <c r="D134" s="180"/>
      <c r="E134" s="180"/>
      <c r="F134" s="180"/>
      <c r="G134" s="180"/>
      <c r="H134" s="180"/>
      <c r="I134" s="200"/>
      <c r="J134" s="200"/>
      <c r="K134" s="200"/>
      <c r="L134" s="200"/>
      <c r="M134" s="200"/>
      <c r="N134" s="200"/>
      <c r="O134" s="200"/>
      <c r="P134" s="200"/>
      <c r="Q134" s="220"/>
      <c r="R134" s="200"/>
      <c r="S134" s="200"/>
      <c r="T134" s="200"/>
      <c r="U134" s="200"/>
      <c r="V134" s="200"/>
      <c r="W134" s="200"/>
      <c r="X134" s="200"/>
      <c r="Y134" s="200"/>
      <c r="Z134" s="180"/>
    </row>
    <row r="135" spans="1:26" ht="15.75" hidden="1" customHeight="1" x14ac:dyDescent="0.15">
      <c r="A135" s="157"/>
      <c r="B135" s="157"/>
      <c r="C135" s="180"/>
      <c r="D135" s="180"/>
      <c r="E135" s="180"/>
      <c r="F135" s="180"/>
      <c r="G135" s="180"/>
      <c r="H135" s="180"/>
      <c r="I135" s="200"/>
      <c r="J135" s="200"/>
      <c r="K135" s="200"/>
      <c r="L135" s="200"/>
      <c r="M135" s="200"/>
      <c r="N135" s="200"/>
      <c r="O135" s="200"/>
      <c r="P135" s="200"/>
      <c r="Q135" s="220"/>
      <c r="R135" s="200"/>
      <c r="S135" s="200"/>
      <c r="T135" s="200"/>
      <c r="U135" s="200"/>
      <c r="V135" s="200"/>
      <c r="W135" s="200"/>
      <c r="X135" s="200"/>
      <c r="Y135" s="200"/>
      <c r="Z135" s="180"/>
    </row>
    <row r="136" spans="1:26" ht="15.75" hidden="1" customHeight="1" x14ac:dyDescent="0.15">
      <c r="A136" s="157"/>
      <c r="B136" s="157"/>
      <c r="C136" s="180"/>
      <c r="D136" s="180"/>
      <c r="E136" s="180"/>
      <c r="F136" s="180"/>
      <c r="G136" s="180"/>
      <c r="H136" s="180"/>
      <c r="I136" s="200"/>
      <c r="J136" s="200"/>
      <c r="K136" s="200"/>
      <c r="L136" s="200"/>
      <c r="M136" s="200"/>
      <c r="N136" s="200"/>
      <c r="O136" s="200"/>
      <c r="P136" s="200"/>
      <c r="Q136" s="220"/>
      <c r="R136" s="200"/>
      <c r="S136" s="200"/>
      <c r="T136" s="200"/>
      <c r="U136" s="200"/>
      <c r="V136" s="200"/>
      <c r="W136" s="200"/>
      <c r="X136" s="200"/>
      <c r="Y136" s="200"/>
      <c r="Z136" s="180"/>
    </row>
    <row r="137" spans="1:26" ht="15.75" hidden="1" customHeight="1" x14ac:dyDescent="0.15">
      <c r="A137" s="157"/>
      <c r="B137" s="157"/>
      <c r="C137" s="180"/>
      <c r="D137" s="180"/>
      <c r="E137" s="180"/>
      <c r="F137" s="180"/>
      <c r="G137" s="180"/>
      <c r="H137" s="180"/>
      <c r="I137" s="200"/>
      <c r="J137" s="200"/>
      <c r="K137" s="200"/>
      <c r="L137" s="200"/>
      <c r="M137" s="200"/>
      <c r="N137" s="200"/>
      <c r="O137" s="200"/>
      <c r="P137" s="200"/>
      <c r="Q137" s="220"/>
      <c r="R137" s="200"/>
      <c r="S137" s="200"/>
      <c r="T137" s="200"/>
      <c r="U137" s="200"/>
      <c r="V137" s="200"/>
      <c r="W137" s="200"/>
      <c r="X137" s="200"/>
      <c r="Y137" s="200"/>
      <c r="Z137" s="180"/>
    </row>
    <row r="138" spans="1:26" ht="15.75" hidden="1" customHeight="1" x14ac:dyDescent="0.15">
      <c r="A138" s="157"/>
      <c r="B138" s="157"/>
      <c r="C138" s="180"/>
      <c r="D138" s="180"/>
      <c r="E138" s="180"/>
      <c r="F138" s="180"/>
      <c r="G138" s="180"/>
      <c r="H138" s="180"/>
      <c r="I138" s="200"/>
      <c r="J138" s="200"/>
      <c r="K138" s="200"/>
      <c r="L138" s="200"/>
      <c r="M138" s="200"/>
      <c r="N138" s="200"/>
      <c r="O138" s="200"/>
      <c r="P138" s="200"/>
      <c r="Q138" s="220"/>
      <c r="R138" s="200"/>
      <c r="S138" s="200"/>
      <c r="T138" s="200"/>
      <c r="U138" s="200"/>
      <c r="V138" s="200"/>
      <c r="W138" s="200"/>
      <c r="X138" s="200"/>
      <c r="Y138" s="200"/>
      <c r="Z138" s="180"/>
    </row>
    <row r="139" spans="1:26" ht="15.75" hidden="1" customHeight="1" x14ac:dyDescent="0.15">
      <c r="A139" s="157"/>
      <c r="B139" s="157"/>
      <c r="C139" s="180"/>
      <c r="D139" s="180"/>
      <c r="E139" s="180"/>
      <c r="F139" s="180"/>
      <c r="G139" s="180"/>
      <c r="H139" s="180"/>
      <c r="I139" s="200"/>
      <c r="J139" s="200"/>
      <c r="K139" s="200"/>
      <c r="L139" s="200"/>
      <c r="M139" s="200"/>
      <c r="N139" s="200"/>
      <c r="O139" s="200"/>
      <c r="P139" s="200"/>
      <c r="Q139" s="220"/>
      <c r="R139" s="200"/>
      <c r="S139" s="200"/>
      <c r="T139" s="200"/>
      <c r="U139" s="200"/>
      <c r="V139" s="200"/>
      <c r="W139" s="200"/>
      <c r="X139" s="200"/>
      <c r="Y139" s="200"/>
      <c r="Z139" s="180"/>
    </row>
    <row r="140" spans="1:26" ht="15.75" hidden="1" customHeight="1" x14ac:dyDescent="0.15">
      <c r="A140" s="157"/>
      <c r="B140" s="157"/>
      <c r="C140" s="180"/>
      <c r="D140" s="180"/>
      <c r="E140" s="180"/>
      <c r="F140" s="180"/>
      <c r="G140" s="180"/>
      <c r="H140" s="180"/>
      <c r="I140" s="200"/>
      <c r="J140" s="200"/>
      <c r="K140" s="200"/>
      <c r="L140" s="200"/>
      <c r="M140" s="200"/>
      <c r="N140" s="200"/>
      <c r="O140" s="200"/>
      <c r="P140" s="200"/>
      <c r="Q140" s="220"/>
      <c r="R140" s="200"/>
      <c r="S140" s="200"/>
      <c r="T140" s="200"/>
      <c r="U140" s="200"/>
      <c r="V140" s="200"/>
      <c r="W140" s="200"/>
      <c r="X140" s="200"/>
      <c r="Y140" s="200"/>
      <c r="Z140" s="180"/>
    </row>
    <row r="141" spans="1:26" ht="15.75" hidden="1" customHeight="1" x14ac:dyDescent="0.15">
      <c r="A141" s="157"/>
      <c r="B141" s="157"/>
      <c r="C141" s="180"/>
      <c r="D141" s="180"/>
      <c r="E141" s="180"/>
      <c r="F141" s="180"/>
      <c r="G141" s="180"/>
      <c r="H141" s="180"/>
      <c r="I141" s="200"/>
      <c r="J141" s="200"/>
      <c r="K141" s="200"/>
      <c r="L141" s="200"/>
      <c r="M141" s="200"/>
      <c r="N141" s="200"/>
      <c r="O141" s="200"/>
      <c r="P141" s="200"/>
      <c r="Q141" s="220"/>
      <c r="R141" s="200"/>
      <c r="S141" s="200"/>
      <c r="T141" s="200"/>
      <c r="U141" s="200"/>
      <c r="V141" s="200"/>
      <c r="W141" s="200"/>
      <c r="X141" s="200"/>
      <c r="Y141" s="200"/>
      <c r="Z141" s="180"/>
    </row>
    <row r="142" spans="1:26" ht="15.75" hidden="1" customHeight="1" x14ac:dyDescent="0.15">
      <c r="A142" s="157"/>
      <c r="B142" s="157"/>
      <c r="C142" s="180"/>
      <c r="D142" s="180"/>
      <c r="E142" s="180"/>
      <c r="F142" s="180"/>
      <c r="G142" s="180"/>
      <c r="H142" s="180"/>
      <c r="I142" s="200"/>
      <c r="J142" s="200"/>
      <c r="K142" s="200"/>
      <c r="L142" s="200"/>
      <c r="M142" s="200"/>
      <c r="N142" s="200"/>
      <c r="O142" s="200"/>
      <c r="P142" s="200"/>
      <c r="Q142" s="220"/>
      <c r="R142" s="200"/>
      <c r="S142" s="200"/>
      <c r="T142" s="200"/>
      <c r="U142" s="200"/>
      <c r="V142" s="200"/>
      <c r="W142" s="200"/>
      <c r="X142" s="200"/>
      <c r="Y142" s="200"/>
      <c r="Z142" s="180"/>
    </row>
    <row r="143" spans="1:26" ht="15.75" hidden="1" customHeight="1" x14ac:dyDescent="0.15">
      <c r="A143" s="157"/>
      <c r="B143" s="157"/>
      <c r="C143" s="180"/>
      <c r="D143" s="180"/>
      <c r="E143" s="180"/>
      <c r="F143" s="180"/>
      <c r="G143" s="180"/>
      <c r="H143" s="180"/>
      <c r="I143" s="200"/>
      <c r="J143" s="200"/>
      <c r="K143" s="200"/>
      <c r="L143" s="200"/>
      <c r="M143" s="200"/>
      <c r="N143" s="200"/>
      <c r="O143" s="200"/>
      <c r="P143" s="200"/>
      <c r="Q143" s="220"/>
      <c r="R143" s="200"/>
      <c r="S143" s="200"/>
      <c r="T143" s="200"/>
      <c r="U143" s="200"/>
      <c r="V143" s="200"/>
      <c r="W143" s="200"/>
      <c r="X143" s="200"/>
      <c r="Y143" s="200"/>
      <c r="Z143" s="180"/>
    </row>
    <row r="144" spans="1:26" ht="15.75" hidden="1" customHeight="1" x14ac:dyDescent="0.15">
      <c r="A144" s="157"/>
      <c r="B144" s="157"/>
      <c r="C144" s="180"/>
      <c r="D144" s="180"/>
      <c r="E144" s="180"/>
      <c r="F144" s="180"/>
      <c r="G144" s="180"/>
      <c r="H144" s="180"/>
      <c r="I144" s="200"/>
      <c r="J144" s="200"/>
      <c r="K144" s="200"/>
      <c r="L144" s="200"/>
      <c r="M144" s="200"/>
      <c r="N144" s="200"/>
      <c r="O144" s="200"/>
      <c r="P144" s="200"/>
      <c r="Q144" s="220"/>
      <c r="R144" s="200"/>
      <c r="S144" s="200"/>
      <c r="T144" s="200"/>
      <c r="U144" s="200"/>
      <c r="V144" s="200"/>
      <c r="W144" s="200"/>
      <c r="X144" s="200"/>
      <c r="Y144" s="200"/>
      <c r="Z144" s="180"/>
    </row>
    <row r="145" spans="1:26" ht="15.75" hidden="1" customHeight="1" x14ac:dyDescent="0.15">
      <c r="A145" s="157"/>
      <c r="B145" s="157"/>
      <c r="C145" s="180"/>
      <c r="D145" s="180"/>
      <c r="E145" s="180"/>
      <c r="F145" s="180"/>
      <c r="G145" s="180"/>
      <c r="H145" s="180"/>
      <c r="I145" s="200"/>
      <c r="J145" s="200"/>
      <c r="K145" s="200"/>
      <c r="L145" s="200"/>
      <c r="M145" s="200"/>
      <c r="N145" s="200"/>
      <c r="O145" s="200"/>
      <c r="P145" s="200"/>
      <c r="Q145" s="220"/>
      <c r="R145" s="200"/>
      <c r="S145" s="200"/>
      <c r="T145" s="200"/>
      <c r="U145" s="200"/>
      <c r="V145" s="200"/>
      <c r="W145" s="200"/>
      <c r="X145" s="200"/>
      <c r="Y145" s="200"/>
      <c r="Z145" s="180"/>
    </row>
    <row r="146" spans="1:26" ht="15.75" hidden="1" customHeight="1" x14ac:dyDescent="0.15">
      <c r="A146" s="157"/>
      <c r="B146" s="157"/>
      <c r="C146" s="180"/>
      <c r="D146" s="180"/>
      <c r="E146" s="180"/>
      <c r="F146" s="180"/>
      <c r="G146" s="180"/>
      <c r="H146" s="180"/>
      <c r="I146" s="200"/>
      <c r="J146" s="200"/>
      <c r="K146" s="200"/>
      <c r="L146" s="200"/>
      <c r="M146" s="200"/>
      <c r="N146" s="200"/>
      <c r="O146" s="200"/>
      <c r="P146" s="200"/>
      <c r="Q146" s="220"/>
      <c r="R146" s="200"/>
      <c r="S146" s="200"/>
      <c r="T146" s="200"/>
      <c r="U146" s="200"/>
      <c r="V146" s="200"/>
      <c r="W146" s="200"/>
      <c r="X146" s="200"/>
      <c r="Y146" s="200"/>
      <c r="Z146" s="180"/>
    </row>
    <row r="147" spans="1:26" ht="15.75" hidden="1" customHeight="1" x14ac:dyDescent="0.15">
      <c r="A147" s="157"/>
      <c r="B147" s="157"/>
      <c r="C147" s="180"/>
      <c r="D147" s="180"/>
      <c r="E147" s="180"/>
      <c r="F147" s="180"/>
      <c r="G147" s="180"/>
      <c r="H147" s="180"/>
      <c r="I147" s="200"/>
      <c r="J147" s="200"/>
      <c r="K147" s="200"/>
      <c r="L147" s="200"/>
      <c r="M147" s="200"/>
      <c r="N147" s="200"/>
      <c r="O147" s="200"/>
      <c r="P147" s="200"/>
      <c r="Q147" s="220"/>
      <c r="R147" s="200"/>
      <c r="S147" s="200"/>
      <c r="T147" s="200"/>
      <c r="U147" s="200"/>
      <c r="V147" s="200"/>
      <c r="W147" s="200"/>
      <c r="X147" s="200"/>
      <c r="Y147" s="200"/>
      <c r="Z147" s="180"/>
    </row>
    <row r="148" spans="1:26" ht="15.75" hidden="1" customHeight="1" x14ac:dyDescent="0.15">
      <c r="A148" s="157"/>
      <c r="B148" s="157"/>
      <c r="C148" s="180"/>
      <c r="D148" s="180"/>
      <c r="E148" s="180"/>
      <c r="F148" s="180"/>
      <c r="G148" s="180"/>
      <c r="H148" s="180"/>
      <c r="I148" s="200"/>
      <c r="J148" s="200"/>
      <c r="K148" s="200"/>
      <c r="L148" s="200"/>
      <c r="M148" s="200"/>
      <c r="N148" s="200"/>
      <c r="O148" s="200"/>
      <c r="P148" s="200"/>
      <c r="Q148" s="220"/>
      <c r="R148" s="200"/>
      <c r="S148" s="200"/>
      <c r="T148" s="200"/>
      <c r="U148" s="200"/>
      <c r="V148" s="200"/>
      <c r="W148" s="200"/>
      <c r="X148" s="200"/>
      <c r="Y148" s="200"/>
      <c r="Z148" s="180"/>
    </row>
    <row r="149" spans="1:26" ht="20.100000000000001" customHeight="1" x14ac:dyDescent="0.15">
      <c r="A149" s="157"/>
      <c r="B149" s="157"/>
      <c r="C149" s="180"/>
      <c r="D149" s="180"/>
      <c r="E149" s="180"/>
      <c r="F149" s="180"/>
      <c r="G149" s="180"/>
      <c r="H149" s="180"/>
      <c r="I149" s="200"/>
      <c r="J149" s="180"/>
      <c r="K149" s="180"/>
      <c r="L149" s="180"/>
      <c r="M149" s="180"/>
      <c r="N149" s="180"/>
      <c r="O149" s="180"/>
      <c r="P149" s="180"/>
      <c r="Q149" s="221"/>
      <c r="R149" s="180"/>
      <c r="S149" s="180"/>
      <c r="T149" s="180"/>
      <c r="U149" s="180"/>
      <c r="V149" s="180"/>
      <c r="W149" s="180"/>
      <c r="X149" s="180"/>
      <c r="Y149" s="180"/>
      <c r="Z149" s="180"/>
    </row>
    <row r="150" spans="1:26" ht="20.100000000000001" customHeight="1" x14ac:dyDescent="0.15">
      <c r="A150" s="157"/>
      <c r="B150" s="157"/>
      <c r="C150" s="167" t="s">
        <v>147</v>
      </c>
      <c r="D150" s="168"/>
      <c r="E150" s="168"/>
      <c r="F150" s="168"/>
      <c r="G150" s="168"/>
      <c r="H150" s="169"/>
      <c r="I150" s="201"/>
      <c r="K150" s="201"/>
    </row>
    <row r="151" spans="1:26" ht="20.100000000000001" customHeight="1" x14ac:dyDescent="0.15">
      <c r="A151" s="157"/>
      <c r="B151" s="157"/>
      <c r="C151" s="170"/>
      <c r="D151" s="171"/>
      <c r="E151" s="171"/>
      <c r="F151" s="171"/>
      <c r="G151" s="171"/>
      <c r="H151" s="171"/>
      <c r="I151" s="172"/>
      <c r="J151" s="172"/>
      <c r="K151" s="172"/>
      <c r="L151" s="172"/>
      <c r="M151" s="172"/>
      <c r="N151" s="172"/>
      <c r="O151" s="172"/>
      <c r="P151" s="172"/>
      <c r="Q151" s="172"/>
      <c r="R151" s="172"/>
      <c r="S151" s="172"/>
      <c r="T151" s="172"/>
      <c r="U151" s="172"/>
      <c r="V151" s="172"/>
      <c r="W151" s="172"/>
      <c r="X151" s="172"/>
      <c r="Y151" s="172"/>
      <c r="Z151" s="173"/>
    </row>
    <row r="152" spans="1:26" ht="20.100000000000001" customHeight="1" x14ac:dyDescent="0.15">
      <c r="A152" s="157"/>
      <c r="B152" s="157"/>
      <c r="C152" s="170"/>
      <c r="D152" s="222" t="s">
        <v>148</v>
      </c>
      <c r="E152" s="202"/>
      <c r="F152" s="202"/>
      <c r="G152" s="202"/>
      <c r="H152" s="202"/>
      <c r="I152" s="202"/>
      <c r="J152" s="202"/>
      <c r="K152" s="202"/>
      <c r="L152" s="202"/>
      <c r="M152" s="202"/>
      <c r="N152" s="202"/>
      <c r="O152" s="202"/>
      <c r="P152" s="202"/>
      <c r="Q152" s="202"/>
      <c r="R152" s="202"/>
      <c r="S152" s="202"/>
      <c r="T152" s="202"/>
      <c r="U152" s="202"/>
      <c r="V152" s="202"/>
      <c r="W152" s="202"/>
      <c r="X152" s="181"/>
      <c r="Y152" s="180"/>
      <c r="Z152" s="179"/>
    </row>
    <row r="153" spans="1:26" ht="20.100000000000001" customHeight="1" x14ac:dyDescent="0.15">
      <c r="A153" s="157">
        <f>IFERROR(IF(AND($I153&lt;&gt;"しない", $I153&lt;&gt;"する"),1001,0),3)</f>
        <v>0</v>
      </c>
      <c r="B153" s="157"/>
      <c r="C153" s="174"/>
      <c r="D153" s="175">
        <v>1</v>
      </c>
      <c r="E153" s="180" t="s">
        <v>149</v>
      </c>
      <c r="F153" s="180"/>
      <c r="G153" s="180"/>
      <c r="H153" s="180"/>
      <c r="I153" s="77" t="s">
        <v>150</v>
      </c>
      <c r="J153" s="93"/>
      <c r="K153" s="93"/>
      <c r="L153" s="93"/>
      <c r="M153" s="93"/>
      <c r="N153" s="180"/>
      <c r="O153" s="180"/>
      <c r="P153" s="180"/>
      <c r="Q153" s="180"/>
      <c r="R153" s="180"/>
      <c r="S153" s="180"/>
      <c r="T153" s="180"/>
      <c r="U153" s="180"/>
      <c r="Z153" s="223"/>
    </row>
    <row r="154" spans="1:26" ht="20.100000000000001" customHeight="1" x14ac:dyDescent="0.15">
      <c r="A154" s="157"/>
      <c r="B154" s="157"/>
      <c r="C154" s="183"/>
      <c r="D154" s="180"/>
      <c r="E154" s="180"/>
      <c r="F154" s="180"/>
      <c r="G154" s="180"/>
      <c r="H154" s="180"/>
      <c r="I154" s="224"/>
      <c r="J154" s="182" t="s">
        <v>47</v>
      </c>
      <c r="K154" s="182"/>
      <c r="L154" s="182"/>
      <c r="M154" s="182"/>
      <c r="N154" s="182"/>
      <c r="O154" s="182"/>
      <c r="P154" s="182"/>
      <c r="Q154" s="182"/>
      <c r="R154" s="182"/>
      <c r="S154" s="182"/>
      <c r="T154" s="182"/>
      <c r="U154" s="180"/>
      <c r="Z154" s="223"/>
    </row>
    <row r="155" spans="1:26" ht="20.100000000000001" customHeight="1" x14ac:dyDescent="0.15">
      <c r="A155" s="157">
        <f>IFERROR(IF(AND($I153="する",OR(TRIM($I155)="", NOT(OR(IFERROR(SEARCH(" ",$I155),0)&gt;0, IFERROR(SEARCH("　",$I155),0)&gt;0)))),1001,0),3)</f>
        <v>0</v>
      </c>
      <c r="B155" s="157"/>
      <c r="C155" s="174"/>
      <c r="D155" s="175">
        <v>2</v>
      </c>
      <c r="E155" s="155" t="s">
        <v>158</v>
      </c>
      <c r="I155" s="77"/>
      <c r="J155" s="77"/>
      <c r="K155" s="77"/>
      <c r="L155" s="77"/>
      <c r="M155" s="77"/>
      <c r="N155" s="77"/>
      <c r="O155" s="77"/>
      <c r="P155" s="77"/>
      <c r="Q155" s="77"/>
      <c r="R155" s="77"/>
      <c r="S155" s="77"/>
      <c r="T155" s="77"/>
      <c r="U155" s="77"/>
      <c r="V155" s="77"/>
      <c r="W155" s="77"/>
      <c r="X155" s="77"/>
      <c r="Y155" s="77"/>
      <c r="Z155" s="179"/>
    </row>
    <row r="156" spans="1:26" ht="20.100000000000001" customHeight="1" x14ac:dyDescent="0.15">
      <c r="A156" s="157"/>
      <c r="B156" s="157"/>
      <c r="C156" s="174"/>
      <c r="D156" s="175"/>
      <c r="E156" s="180"/>
      <c r="F156" s="180"/>
      <c r="G156" s="180"/>
      <c r="H156" s="180"/>
      <c r="I156" s="186"/>
      <c r="J156" s="182" t="s">
        <v>128</v>
      </c>
      <c r="K156" s="182"/>
      <c r="L156" s="182"/>
      <c r="M156" s="182"/>
      <c r="N156" s="182"/>
      <c r="O156" s="182"/>
      <c r="P156" s="182"/>
      <c r="Q156" s="182"/>
      <c r="R156" s="182"/>
      <c r="S156" s="182"/>
      <c r="T156" s="182"/>
      <c r="U156" s="182"/>
      <c r="V156" s="182"/>
      <c r="W156" s="182"/>
      <c r="X156" s="182"/>
      <c r="Y156" s="182"/>
      <c r="Z156" s="179"/>
    </row>
    <row r="157" spans="1:26" ht="20.100000000000001" customHeight="1" x14ac:dyDescent="0.15">
      <c r="A157" s="157">
        <f>IFERROR(IF(AND($I153="する",OR(TRIM($I157)="", NOT(OR(IFERROR(SEARCH(" ",$I157),0)&gt;0, IFERROR(SEARCH("　",$I157),0)&gt;0)))),1001,0),3)</f>
        <v>0</v>
      </c>
      <c r="B157" s="157"/>
      <c r="C157" s="174"/>
      <c r="D157" s="175">
        <v>3</v>
      </c>
      <c r="E157" s="155" t="s">
        <v>159</v>
      </c>
      <c r="I157" s="77"/>
      <c r="J157" s="77"/>
      <c r="K157" s="77"/>
      <c r="L157" s="77"/>
      <c r="M157" s="77"/>
      <c r="N157" s="77"/>
      <c r="O157" s="77"/>
      <c r="P157" s="77"/>
      <c r="Q157" s="77"/>
      <c r="R157" s="77"/>
      <c r="S157" s="77"/>
      <c r="T157" s="77"/>
      <c r="U157" s="77"/>
      <c r="V157" s="77"/>
      <c r="W157" s="77"/>
      <c r="X157" s="77"/>
      <c r="Y157" s="77"/>
      <c r="Z157" s="179"/>
    </row>
    <row r="158" spans="1:26" ht="20.100000000000001" customHeight="1" x14ac:dyDescent="0.15">
      <c r="A158" s="157"/>
      <c r="B158" s="157"/>
      <c r="C158" s="183"/>
      <c r="D158" s="180"/>
      <c r="E158" s="180"/>
      <c r="F158" s="180"/>
      <c r="G158" s="180"/>
      <c r="H158" s="180"/>
      <c r="I158" s="186"/>
      <c r="J158" s="182" t="s">
        <v>130</v>
      </c>
      <c r="K158" s="182"/>
      <c r="L158" s="182"/>
      <c r="M158" s="182"/>
      <c r="N158" s="182"/>
      <c r="O158" s="182"/>
      <c r="P158" s="182"/>
      <c r="Q158" s="182"/>
      <c r="R158" s="182"/>
      <c r="S158" s="182"/>
      <c r="T158" s="182"/>
      <c r="U158" s="182"/>
      <c r="V158" s="182"/>
      <c r="W158" s="182"/>
      <c r="X158" s="182"/>
      <c r="Y158" s="182"/>
      <c r="Z158" s="179"/>
    </row>
    <row r="159" spans="1:26" ht="20.100000000000001" customHeight="1" x14ac:dyDescent="0.15">
      <c r="A159" s="157">
        <f>IFERROR(IF(AND($I153="する",OR(TRIM($I159)="", LEN($I159)&lt;&gt;8, NOT(ISNUMBER(VALUE($I159))), IFERROR(SEARCH("-", $I159),0)&gt;0)),1001,0),3)</f>
        <v>0</v>
      </c>
      <c r="B159" s="157"/>
      <c r="C159" s="174"/>
      <c r="D159" s="175">
        <v>4</v>
      </c>
      <c r="E159" s="155" t="s">
        <v>151</v>
      </c>
      <c r="I159" s="77"/>
      <c r="J159" s="77"/>
      <c r="K159" s="77"/>
      <c r="L159" s="77"/>
      <c r="M159" s="77"/>
      <c r="N159" s="180"/>
      <c r="O159" s="180"/>
      <c r="P159" s="180"/>
      <c r="Q159" s="180"/>
      <c r="R159" s="180"/>
      <c r="S159" s="180"/>
      <c r="T159" s="180"/>
      <c r="U159" s="180"/>
      <c r="V159" s="180"/>
      <c r="W159" s="180"/>
      <c r="X159" s="180"/>
      <c r="Y159" s="180"/>
      <c r="Z159" s="179"/>
    </row>
    <row r="160" spans="1:26" ht="20.100000000000001" customHeight="1" x14ac:dyDescent="0.15">
      <c r="A160" s="157"/>
      <c r="B160" s="157"/>
      <c r="C160" s="183"/>
      <c r="D160" s="180"/>
      <c r="E160" s="180"/>
      <c r="F160" s="180"/>
      <c r="G160" s="180"/>
      <c r="H160" s="180"/>
      <c r="I160" s="177"/>
      <c r="J160" s="182" t="s">
        <v>184</v>
      </c>
      <c r="K160" s="181"/>
      <c r="L160" s="181"/>
      <c r="M160" s="181"/>
      <c r="N160" s="181"/>
      <c r="O160" s="181"/>
      <c r="P160" s="181"/>
      <c r="Q160" s="181"/>
      <c r="R160" s="181"/>
      <c r="S160" s="181"/>
      <c r="T160" s="181"/>
      <c r="U160" s="181"/>
      <c r="V160" s="181"/>
      <c r="W160" s="181"/>
      <c r="X160" s="181"/>
      <c r="Y160" s="181"/>
      <c r="Z160" s="179"/>
    </row>
    <row r="161" spans="1:27" ht="20.100000000000001" customHeight="1" x14ac:dyDescent="0.15">
      <c r="A161" s="157">
        <f>IFERROR(IF(AND($I153="する",TRIM($I161)=""),1001,0),3)</f>
        <v>0</v>
      </c>
      <c r="B161" s="157"/>
      <c r="C161" s="174"/>
      <c r="D161" s="175">
        <v>5</v>
      </c>
      <c r="E161" s="155" t="s">
        <v>123</v>
      </c>
      <c r="I161" s="95"/>
      <c r="J161" s="96"/>
      <c r="K161" s="96"/>
      <c r="L161" s="96"/>
      <c r="M161" s="96"/>
      <c r="N161" s="180"/>
      <c r="O161" s="180"/>
      <c r="P161" s="180"/>
      <c r="Q161" s="180"/>
      <c r="R161" s="180"/>
      <c r="S161" s="180"/>
      <c r="T161" s="180"/>
      <c r="U161" s="180"/>
      <c r="V161" s="180"/>
      <c r="W161" s="180"/>
      <c r="X161" s="180"/>
      <c r="Y161" s="180"/>
      <c r="Z161" s="179"/>
    </row>
    <row r="162" spans="1:27" ht="20.100000000000001" customHeight="1" x14ac:dyDescent="0.15">
      <c r="A162" s="157"/>
      <c r="B162" s="157"/>
      <c r="C162" s="174"/>
      <c r="D162" s="175"/>
      <c r="E162" s="180"/>
      <c r="F162" s="180"/>
      <c r="G162" s="180"/>
      <c r="H162" s="180"/>
      <c r="I162" s="177"/>
      <c r="J162" s="182" t="s">
        <v>224</v>
      </c>
      <c r="K162" s="181"/>
      <c r="L162" s="181"/>
      <c r="M162" s="181"/>
      <c r="N162" s="181"/>
      <c r="O162" s="181"/>
      <c r="P162" s="181"/>
      <c r="Q162" s="181"/>
      <c r="R162" s="181"/>
      <c r="S162" s="181"/>
      <c r="T162" s="181"/>
      <c r="U162" s="181"/>
      <c r="V162" s="181"/>
      <c r="W162" s="181"/>
      <c r="X162" s="181"/>
      <c r="Y162" s="181"/>
      <c r="Z162" s="179"/>
    </row>
    <row r="163" spans="1:27" ht="20.100000000000001" customHeight="1" x14ac:dyDescent="0.15">
      <c r="A163" s="157">
        <f>IFERROR(IF(AND($I153="する",AND($I163&lt;&gt;"", OR(ISERROR(FIND("@"&amp;LEFT($I163,3)&amp;"@", 都道府県3))=FALSE, ISERROR(FIND("@"&amp;LEFT($I163,4)&amp;"@",都道府県4))=FALSE))=FALSE),1001,0),3)</f>
        <v>0</v>
      </c>
      <c r="B163" s="157"/>
      <c r="C163" s="174"/>
      <c r="D163" s="175">
        <v>6</v>
      </c>
      <c r="E163" s="155" t="s">
        <v>124</v>
      </c>
      <c r="I163" s="97"/>
      <c r="J163" s="97"/>
      <c r="K163" s="97"/>
      <c r="L163" s="97"/>
      <c r="M163" s="97"/>
      <c r="N163" s="97"/>
      <c r="O163" s="97"/>
      <c r="P163" s="97"/>
      <c r="Q163" s="98"/>
      <c r="R163" s="97"/>
      <c r="S163" s="97"/>
      <c r="T163" s="97"/>
      <c r="U163" s="97"/>
      <c r="V163" s="97"/>
      <c r="W163" s="97"/>
      <c r="X163" s="97"/>
      <c r="Y163" s="97"/>
      <c r="Z163" s="179"/>
    </row>
    <row r="164" spans="1:27" ht="20.100000000000001" customHeight="1" x14ac:dyDescent="0.15">
      <c r="A164" s="157"/>
      <c r="B164" s="157"/>
      <c r="C164" s="174"/>
      <c r="D164" s="175"/>
      <c r="E164" s="180"/>
      <c r="F164" s="180"/>
      <c r="G164" s="180"/>
      <c r="H164" s="180"/>
      <c r="I164" s="177"/>
      <c r="J164" s="182" t="s">
        <v>125</v>
      </c>
      <c r="K164" s="181"/>
      <c r="L164" s="181"/>
      <c r="M164" s="181"/>
      <c r="N164" s="181"/>
      <c r="O164" s="181"/>
      <c r="P164" s="181"/>
      <c r="Q164" s="181"/>
      <c r="R164" s="181"/>
      <c r="S164" s="181"/>
      <c r="T164" s="181"/>
      <c r="U164" s="181"/>
      <c r="V164" s="181"/>
      <c r="W164" s="181"/>
      <c r="X164" s="181"/>
      <c r="Y164" s="181"/>
      <c r="Z164" s="179"/>
    </row>
    <row r="165" spans="1:27" ht="20.100000000000001" customHeight="1" x14ac:dyDescent="0.15">
      <c r="A165" s="157">
        <f>IFERROR(IF(AND($I153="する",NOT(AND(TRIM($I165)&lt;&gt;"",ISNUMBER(VALUE(SUBSTITUTE($I165,"-",""))),IFERROR(SEARCH("-",$I165),0)&gt;0))),1001,0),3)</f>
        <v>0</v>
      </c>
      <c r="B165" s="157"/>
      <c r="C165" s="174"/>
      <c r="D165" s="175">
        <v>7</v>
      </c>
      <c r="E165" s="155" t="s">
        <v>131</v>
      </c>
      <c r="I165" s="77"/>
      <c r="J165" s="77"/>
      <c r="K165" s="77"/>
      <c r="L165" s="77"/>
      <c r="M165" s="77"/>
      <c r="Y165" s="181"/>
      <c r="Z165" s="179"/>
    </row>
    <row r="166" spans="1:27" ht="20.100000000000001" customHeight="1" x14ac:dyDescent="0.15">
      <c r="A166" s="157"/>
      <c r="B166" s="157"/>
      <c r="C166" s="183"/>
      <c r="D166" s="180"/>
      <c r="E166" s="180"/>
      <c r="F166" s="180"/>
      <c r="G166" s="180"/>
      <c r="H166" s="180"/>
      <c r="I166" s="177"/>
      <c r="J166" s="182" t="s">
        <v>134</v>
      </c>
      <c r="K166" s="181"/>
      <c r="L166" s="181"/>
      <c r="M166" s="181"/>
      <c r="N166" s="181"/>
      <c r="O166" s="181"/>
      <c r="P166" s="181"/>
      <c r="Q166" s="181"/>
      <c r="R166" s="181"/>
      <c r="S166" s="181"/>
      <c r="T166" s="181"/>
      <c r="U166" s="181"/>
      <c r="V166" s="181"/>
      <c r="W166" s="181"/>
      <c r="X166" s="181"/>
      <c r="Y166" s="181"/>
      <c r="Z166" s="179"/>
    </row>
    <row r="167" spans="1:27" ht="20.100000000000001" customHeight="1" x14ac:dyDescent="0.15">
      <c r="A167" s="157">
        <f>IFERROR(IF(AND($I153="する",AND(TRIM($I167)&lt;&gt;"",NOT(AND(ISNUMBER(VALUE(SUBSTITUTE($I167,"-",""))),IFERROR(SEARCH("-",$I167),0)&gt;0)))),1001,0),3)</f>
        <v>0</v>
      </c>
      <c r="B167" s="157"/>
      <c r="C167" s="174"/>
      <c r="D167" s="175">
        <v>8</v>
      </c>
      <c r="E167" s="155" t="s">
        <v>135</v>
      </c>
      <c r="I167" s="77"/>
      <c r="J167" s="77"/>
      <c r="K167" s="77"/>
      <c r="L167" s="77"/>
      <c r="M167" s="77"/>
      <c r="N167" s="181"/>
      <c r="O167" s="181"/>
      <c r="P167" s="181"/>
      <c r="Q167" s="181"/>
      <c r="R167" s="181"/>
      <c r="S167" s="181"/>
      <c r="T167" s="181"/>
      <c r="U167" s="181"/>
      <c r="V167" s="181"/>
      <c r="W167" s="181"/>
      <c r="X167" s="181"/>
      <c r="Y167" s="181"/>
      <c r="Z167" s="179"/>
    </row>
    <row r="168" spans="1:27" ht="20.100000000000001" customHeight="1" x14ac:dyDescent="0.15">
      <c r="A168" s="157"/>
      <c r="B168" s="157"/>
      <c r="C168" s="183"/>
      <c r="D168" s="180"/>
      <c r="E168" s="180"/>
      <c r="F168" s="180"/>
      <c r="G168" s="180"/>
      <c r="H168" s="180"/>
      <c r="I168" s="177"/>
      <c r="J168" s="182" t="s">
        <v>134</v>
      </c>
      <c r="K168" s="181"/>
      <c r="L168" s="181"/>
      <c r="M168" s="181"/>
      <c r="N168" s="181"/>
      <c r="O168" s="181"/>
      <c r="P168" s="181"/>
      <c r="Q168" s="181"/>
      <c r="R168" s="181"/>
      <c r="S168" s="181"/>
      <c r="T168" s="181"/>
      <c r="U168" s="181"/>
      <c r="V168" s="181"/>
      <c r="W168" s="181"/>
      <c r="X168" s="181"/>
      <c r="Y168" s="181"/>
      <c r="Z168" s="179"/>
    </row>
    <row r="169" spans="1:27" ht="20.100000000000001" customHeight="1" x14ac:dyDescent="0.15">
      <c r="A169" s="157">
        <f>IFERROR(IF(AND($I153="する",AND(TRIM($I169)&lt;&gt;"", NOT(IFERROR(SEARCH("@",$I169),0)&gt;0))),1001,0),3)</f>
        <v>0</v>
      </c>
      <c r="B169" s="157"/>
      <c r="C169" s="174"/>
      <c r="D169" s="175">
        <v>9</v>
      </c>
      <c r="E169" s="155" t="s">
        <v>136</v>
      </c>
      <c r="I169" s="77"/>
      <c r="J169" s="77"/>
      <c r="K169" s="77"/>
      <c r="L169" s="77"/>
      <c r="M169" s="77"/>
      <c r="N169" s="77"/>
      <c r="O169" s="77"/>
      <c r="P169" s="77"/>
      <c r="Q169" s="92"/>
      <c r="R169" s="77"/>
      <c r="S169" s="77"/>
      <c r="T169" s="77"/>
      <c r="U169" s="77"/>
      <c r="V169" s="77"/>
      <c r="W169" s="77"/>
      <c r="X169" s="77"/>
      <c r="Y169" s="77"/>
      <c r="Z169" s="179"/>
    </row>
    <row r="170" spans="1:27" ht="20.100000000000001" customHeight="1" x14ac:dyDescent="0.15">
      <c r="A170" s="157"/>
      <c r="B170" s="157"/>
      <c r="C170" s="183"/>
      <c r="D170" s="180"/>
      <c r="E170" s="180"/>
      <c r="F170" s="180"/>
      <c r="G170" s="180"/>
      <c r="H170" s="180"/>
      <c r="I170" s="177"/>
      <c r="J170" s="188" t="s">
        <v>222</v>
      </c>
      <c r="K170" s="205"/>
      <c r="L170" s="181"/>
      <c r="M170" s="181"/>
      <c r="N170" s="181"/>
      <c r="O170" s="181"/>
      <c r="P170" s="181"/>
      <c r="Q170" s="206"/>
      <c r="R170" s="181"/>
      <c r="S170" s="181"/>
      <c r="T170" s="181"/>
      <c r="U170" s="181"/>
      <c r="V170" s="181"/>
      <c r="W170" s="181"/>
      <c r="X170" s="181"/>
      <c r="Y170" s="181"/>
      <c r="Z170" s="179"/>
    </row>
    <row r="171" spans="1:27" ht="20.100000000000001" customHeight="1" x14ac:dyDescent="0.15">
      <c r="A171" s="157"/>
      <c r="B171" s="157"/>
      <c r="C171" s="194"/>
      <c r="D171" s="195"/>
      <c r="E171" s="195"/>
      <c r="F171" s="195"/>
      <c r="G171" s="195"/>
      <c r="H171" s="195"/>
      <c r="I171" s="196"/>
      <c r="J171" s="196"/>
      <c r="K171" s="197"/>
      <c r="L171" s="196"/>
      <c r="M171" s="196"/>
      <c r="N171" s="196"/>
      <c r="O171" s="196"/>
      <c r="P171" s="196"/>
      <c r="Q171" s="196"/>
      <c r="R171" s="196"/>
      <c r="S171" s="196"/>
      <c r="T171" s="196"/>
      <c r="U171" s="196"/>
      <c r="V171" s="196"/>
      <c r="W171" s="196"/>
      <c r="X171" s="196"/>
      <c r="Y171" s="225"/>
      <c r="Z171" s="198"/>
      <c r="AA171" s="212"/>
    </row>
    <row r="172" spans="1:27" ht="20.100000000000001" customHeight="1" x14ac:dyDescent="0.15">
      <c r="A172" s="157"/>
      <c r="B172" s="157"/>
      <c r="C172" s="180"/>
      <c r="D172" s="180"/>
      <c r="E172" s="180"/>
      <c r="F172" s="180"/>
      <c r="G172" s="180"/>
      <c r="H172" s="180"/>
      <c r="I172" s="200"/>
      <c r="J172" s="200"/>
      <c r="K172" s="200"/>
      <c r="L172" s="200"/>
      <c r="M172" s="200"/>
      <c r="N172" s="200"/>
      <c r="O172" s="200"/>
      <c r="P172" s="200"/>
      <c r="Q172" s="200"/>
      <c r="R172" s="200"/>
      <c r="S172" s="200"/>
      <c r="T172" s="200"/>
      <c r="U172" s="200"/>
      <c r="V172" s="200"/>
      <c r="W172" s="200"/>
      <c r="X172" s="200"/>
      <c r="Y172" s="226"/>
      <c r="Z172" s="180"/>
      <c r="AA172" s="212"/>
    </row>
    <row r="173" spans="1:27" ht="20.100000000000001" customHeight="1" x14ac:dyDescent="0.15">
      <c r="A173" s="157"/>
      <c r="B173" s="157"/>
      <c r="C173" s="180"/>
      <c r="D173" s="180"/>
      <c r="E173" s="180"/>
      <c r="F173" s="180"/>
      <c r="G173" s="180"/>
      <c r="H173" s="180"/>
      <c r="I173" s="227"/>
      <c r="J173" s="200"/>
      <c r="K173" s="200"/>
      <c r="L173" s="200"/>
      <c r="M173" s="200"/>
      <c r="N173" s="226"/>
      <c r="O173" s="200"/>
      <c r="P173" s="200"/>
      <c r="Q173" s="200"/>
      <c r="R173" s="226"/>
      <c r="S173" s="200"/>
      <c r="T173" s="200"/>
      <c r="U173" s="200"/>
      <c r="V173" s="200"/>
      <c r="W173" s="200"/>
      <c r="X173" s="200"/>
      <c r="Y173" s="200"/>
      <c r="Z173" s="200"/>
      <c r="AA173" s="200"/>
    </row>
    <row r="174" spans="1:27" ht="20.100000000000001" customHeight="1" x14ac:dyDescent="0.15">
      <c r="A174" s="157"/>
      <c r="B174" s="157"/>
      <c r="C174" s="167" t="s">
        <v>49</v>
      </c>
      <c r="D174" s="168"/>
      <c r="E174" s="168"/>
      <c r="F174" s="168"/>
      <c r="G174" s="168"/>
      <c r="H174" s="169"/>
      <c r="I174" s="228"/>
      <c r="J174" s="229"/>
      <c r="K174" s="229"/>
      <c r="L174" s="229"/>
      <c r="M174" s="229"/>
      <c r="N174" s="229"/>
      <c r="O174" s="229"/>
      <c r="P174" s="229"/>
      <c r="Q174" s="229"/>
      <c r="R174" s="229"/>
      <c r="S174" s="229"/>
      <c r="T174" s="229"/>
      <c r="U174" s="229"/>
      <c r="V174" s="229"/>
      <c r="W174" s="229"/>
      <c r="X174" s="229"/>
      <c r="Y174" s="229"/>
      <c r="Z174" s="229"/>
    </row>
    <row r="175" spans="1:27" ht="20.100000000000001" customHeight="1" x14ac:dyDescent="0.15">
      <c r="A175" s="157"/>
      <c r="B175" s="157"/>
      <c r="C175" s="230"/>
      <c r="D175" s="231"/>
      <c r="E175" s="231"/>
      <c r="F175" s="231"/>
      <c r="G175" s="231"/>
      <c r="H175" s="231"/>
      <c r="Z175" s="223"/>
      <c r="AA175" s="191"/>
    </row>
    <row r="176" spans="1:27" ht="20.100000000000001" customHeight="1" x14ac:dyDescent="0.15">
      <c r="A176" s="232"/>
      <c r="B176" s="157"/>
      <c r="C176" s="170"/>
      <c r="D176" s="175">
        <v>1</v>
      </c>
      <c r="E176" s="155" t="s">
        <v>193</v>
      </c>
      <c r="I176" s="75"/>
      <c r="J176" s="94"/>
      <c r="K176" s="94"/>
      <c r="L176" s="94"/>
      <c r="M176" s="94"/>
      <c r="N176" s="233"/>
      <c r="O176" s="233"/>
      <c r="P176" s="233"/>
      <c r="Q176" s="233"/>
      <c r="R176" s="233"/>
      <c r="S176" s="233"/>
      <c r="T176" s="233"/>
      <c r="U176" s="233"/>
      <c r="V176" s="180"/>
      <c r="W176" s="180"/>
      <c r="Z176" s="223"/>
    </row>
    <row r="177" spans="1:26" ht="20.100000000000001" customHeight="1" x14ac:dyDescent="0.15">
      <c r="A177" s="232"/>
      <c r="B177" s="157"/>
      <c r="C177" s="170"/>
      <c r="D177" s="234"/>
      <c r="E177" s="235" t="s">
        <v>194</v>
      </c>
      <c r="F177" s="235"/>
      <c r="G177" s="235"/>
      <c r="H177" s="233"/>
      <c r="I177" s="236"/>
      <c r="J177" s="182" t="str">
        <f>日付例&amp;"　年月日を入力してください。"</f>
        <v>例)2023/4/1、R5/4/1　年月日を入力してください。</v>
      </c>
      <c r="K177" s="182"/>
      <c r="L177" s="182"/>
      <c r="M177" s="182"/>
      <c r="N177" s="182"/>
      <c r="O177" s="182"/>
      <c r="P177" s="182"/>
      <c r="Q177" s="182"/>
      <c r="R177" s="182"/>
      <c r="S177" s="182"/>
      <c r="T177" s="182"/>
      <c r="U177" s="182"/>
      <c r="V177" s="180"/>
      <c r="W177" s="180"/>
      <c r="Z177" s="223"/>
    </row>
    <row r="178" spans="1:26" ht="20.100000000000001" customHeight="1" x14ac:dyDescent="0.15">
      <c r="A178" s="232"/>
      <c r="B178" s="157"/>
      <c r="C178" s="170"/>
      <c r="D178" s="175">
        <v>2</v>
      </c>
      <c r="E178" s="155" t="s">
        <v>53</v>
      </c>
      <c r="I178" s="77"/>
      <c r="J178" s="94"/>
      <c r="K178" s="94"/>
      <c r="L178" s="94"/>
      <c r="M178" s="94"/>
      <c r="N178" s="233"/>
      <c r="O178" s="233"/>
      <c r="P178" s="211"/>
      <c r="Q178" s="233"/>
      <c r="R178" s="233"/>
      <c r="S178" s="233"/>
      <c r="T178" s="233"/>
      <c r="U178" s="233"/>
      <c r="V178" s="180"/>
      <c r="W178" s="180"/>
      <c r="Z178" s="223"/>
    </row>
    <row r="179" spans="1:26" ht="20.100000000000001" customHeight="1" x14ac:dyDescent="0.15">
      <c r="A179" s="232"/>
      <c r="B179" s="157"/>
      <c r="C179" s="170"/>
      <c r="D179" s="234"/>
      <c r="E179" s="235"/>
      <c r="F179" s="235"/>
      <c r="G179" s="235"/>
      <c r="H179" s="233"/>
      <c r="I179" s="236"/>
      <c r="J179" s="182"/>
      <c r="K179" s="182"/>
      <c r="L179" s="182"/>
      <c r="M179" s="182"/>
      <c r="N179" s="182"/>
      <c r="O179" s="182"/>
      <c r="P179" s="182"/>
      <c r="Q179" s="182"/>
      <c r="R179" s="182"/>
      <c r="S179" s="182"/>
      <c r="T179" s="182"/>
      <c r="U179" s="182"/>
      <c r="V179" s="181"/>
      <c r="W179" s="181"/>
      <c r="Z179" s="223"/>
    </row>
    <row r="180" spans="1:26" ht="20.100000000000001" customHeight="1" x14ac:dyDescent="0.15">
      <c r="A180" s="157"/>
      <c r="B180" s="157"/>
      <c r="C180" s="174"/>
      <c r="D180" s="175">
        <v>3</v>
      </c>
      <c r="E180" s="180" t="s">
        <v>22</v>
      </c>
      <c r="F180" s="180"/>
      <c r="P180" s="237"/>
      <c r="Q180" s="238"/>
      <c r="R180" s="238"/>
      <c r="S180" s="238"/>
      <c r="T180" s="238"/>
      <c r="U180" s="238"/>
      <c r="V180" s="238"/>
      <c r="W180" s="238"/>
      <c r="X180" s="238"/>
      <c r="Y180" s="238"/>
      <c r="Z180" s="179"/>
    </row>
    <row r="181" spans="1:26" ht="45" customHeight="1" x14ac:dyDescent="0.15">
      <c r="A181" s="157"/>
      <c r="B181" s="157"/>
      <c r="C181" s="174"/>
      <c r="D181" s="175"/>
      <c r="E181" s="239" t="s">
        <v>110</v>
      </c>
      <c r="F181" s="239"/>
      <c r="G181" s="239"/>
      <c r="H181" s="239"/>
      <c r="I181" s="239"/>
      <c r="J181" s="239"/>
      <c r="K181" s="239"/>
      <c r="L181" s="239"/>
      <c r="M181" s="239"/>
      <c r="N181" s="239"/>
      <c r="O181" s="239"/>
      <c r="P181" s="239"/>
      <c r="Q181" s="239"/>
      <c r="R181" s="239"/>
      <c r="S181" s="239"/>
      <c r="T181" s="239"/>
      <c r="U181" s="239"/>
      <c r="V181" s="239"/>
      <c r="W181" s="239"/>
      <c r="X181" s="239"/>
      <c r="Y181" s="239"/>
      <c r="Z181" s="179"/>
    </row>
    <row r="182" spans="1:26" ht="20.100000000000001" customHeight="1" x14ac:dyDescent="0.15">
      <c r="A182" s="157">
        <f>IFERROR(IF(COUNTIF($K183:$K186,"○")&gt;1,1001,0),3)</f>
        <v>0</v>
      </c>
      <c r="B182" s="539"/>
      <c r="C182" s="174"/>
      <c r="D182" s="175"/>
      <c r="E182" s="240" t="s">
        <v>23</v>
      </c>
      <c r="F182" s="241"/>
      <c r="G182" s="241"/>
      <c r="H182" s="241"/>
      <c r="I182" s="241"/>
      <c r="J182" s="242"/>
      <c r="K182" s="243" t="s">
        <v>42</v>
      </c>
      <c r="L182" s="244"/>
      <c r="M182" s="245"/>
      <c r="N182" s="246" t="s">
        <v>24</v>
      </c>
      <c r="O182" s="247"/>
      <c r="P182" s="247"/>
      <c r="Q182" s="247"/>
      <c r="R182" s="247"/>
      <c r="S182" s="247"/>
      <c r="T182" s="247"/>
      <c r="U182" s="247"/>
      <c r="V182" s="248"/>
      <c r="W182" s="249" t="s">
        <v>25</v>
      </c>
      <c r="X182" s="250"/>
      <c r="Y182" s="251"/>
      <c r="Z182" s="179"/>
    </row>
    <row r="183" spans="1:26" ht="20.100000000000001" customHeight="1" x14ac:dyDescent="0.15">
      <c r="A183" s="157"/>
      <c r="B183" s="157"/>
      <c r="C183" s="174"/>
      <c r="D183" s="252"/>
      <c r="E183" s="253" t="s">
        <v>43</v>
      </c>
      <c r="F183" s="254"/>
      <c r="G183" s="254"/>
      <c r="H183" s="254"/>
      <c r="I183" s="254"/>
      <c r="J183" s="255"/>
      <c r="K183" s="78"/>
      <c r="L183" s="79"/>
      <c r="M183" s="80"/>
      <c r="N183" s="256"/>
      <c r="O183" s="257"/>
      <c r="P183" s="257"/>
      <c r="Q183" s="257"/>
      <c r="R183" s="257"/>
      <c r="S183" s="257"/>
      <c r="T183" s="257"/>
      <c r="U183" s="257"/>
      <c r="V183" s="258"/>
      <c r="W183" s="259"/>
      <c r="X183" s="260"/>
      <c r="Y183" s="261"/>
      <c r="Z183" s="179"/>
    </row>
    <row r="184" spans="1:26" ht="20.100000000000001" customHeight="1" x14ac:dyDescent="0.15">
      <c r="A184" s="157">
        <f>IFERROR(IF(AND($K184="○",TRIM($N184)=""),1001,0),3)</f>
        <v>0</v>
      </c>
      <c r="B184" s="157"/>
      <c r="C184" s="174"/>
      <c r="D184" s="252"/>
      <c r="E184" s="262" t="s">
        <v>44</v>
      </c>
      <c r="F184" s="263"/>
      <c r="G184" s="263"/>
      <c r="H184" s="263"/>
      <c r="I184" s="263"/>
      <c r="J184" s="264"/>
      <c r="K184" s="81"/>
      <c r="L184" s="82"/>
      <c r="M184" s="83"/>
      <c r="N184" s="49"/>
      <c r="O184" s="40"/>
      <c r="P184" s="40"/>
      <c r="Q184" s="40"/>
      <c r="R184" s="40"/>
      <c r="S184" s="40"/>
      <c r="T184" s="40"/>
      <c r="U184" s="40"/>
      <c r="V184" s="84"/>
      <c r="W184" s="265"/>
      <c r="X184" s="266"/>
      <c r="Y184" s="267"/>
      <c r="Z184" s="179"/>
    </row>
    <row r="185" spans="1:26" ht="20.100000000000001" customHeight="1" x14ac:dyDescent="0.15">
      <c r="A185" s="157">
        <f>IFERROR(IF(AND($K185="○",TRIM($N185)=""),1001,0),3)</f>
        <v>0</v>
      </c>
      <c r="B185" s="157"/>
      <c r="C185" s="174"/>
      <c r="D185" s="252"/>
      <c r="E185" s="262" t="s">
        <v>45</v>
      </c>
      <c r="F185" s="263"/>
      <c r="G185" s="263"/>
      <c r="H185" s="263"/>
      <c r="I185" s="263"/>
      <c r="J185" s="264"/>
      <c r="K185" s="81"/>
      <c r="L185" s="82"/>
      <c r="M185" s="83"/>
      <c r="N185" s="49"/>
      <c r="O185" s="40"/>
      <c r="P185" s="40"/>
      <c r="Q185" s="40"/>
      <c r="R185" s="40"/>
      <c r="S185" s="40"/>
      <c r="T185" s="40"/>
      <c r="U185" s="40"/>
      <c r="V185" s="84"/>
      <c r="W185" s="268">
        <v>100</v>
      </c>
      <c r="X185" s="269"/>
      <c r="Y185" s="270" t="s">
        <v>58</v>
      </c>
      <c r="Z185" s="179"/>
    </row>
    <row r="186" spans="1:26" ht="20.100000000000001" customHeight="1" x14ac:dyDescent="0.15">
      <c r="A186" s="157">
        <f>IFERROR(IF(AND($K186="○",OR(TRIM($N186)="",TRIM($W186)="")),1001,0),3)</f>
        <v>0</v>
      </c>
      <c r="B186" s="157"/>
      <c r="C186" s="174"/>
      <c r="D186" s="252"/>
      <c r="E186" s="271" t="s">
        <v>46</v>
      </c>
      <c r="F186" s="272"/>
      <c r="G186" s="272"/>
      <c r="H186" s="272"/>
      <c r="I186" s="272"/>
      <c r="J186" s="273"/>
      <c r="K186" s="103"/>
      <c r="L186" s="104"/>
      <c r="M186" s="105"/>
      <c r="N186" s="49"/>
      <c r="O186" s="40"/>
      <c r="P186" s="111"/>
      <c r="Q186" s="40"/>
      <c r="R186" s="40"/>
      <c r="S186" s="40"/>
      <c r="T186" s="40"/>
      <c r="U186" s="40"/>
      <c r="V186" s="84"/>
      <c r="W186" s="37"/>
      <c r="X186" s="38"/>
      <c r="Y186" s="274" t="s">
        <v>58</v>
      </c>
      <c r="Z186" s="179"/>
    </row>
    <row r="187" spans="1:26" ht="20.100000000000001" customHeight="1" x14ac:dyDescent="0.15">
      <c r="A187" s="157"/>
      <c r="B187" s="157"/>
      <c r="C187" s="174"/>
      <c r="D187" s="252"/>
      <c r="E187" s="275"/>
      <c r="F187" s="276"/>
      <c r="G187" s="276"/>
      <c r="H187" s="276"/>
      <c r="I187" s="276"/>
      <c r="J187" s="277"/>
      <c r="K187" s="106"/>
      <c r="L187" s="107"/>
      <c r="M187" s="108"/>
      <c r="N187" s="85"/>
      <c r="O187" s="47"/>
      <c r="P187" s="130"/>
      <c r="Q187" s="47"/>
      <c r="R187" s="47"/>
      <c r="S187" s="47"/>
      <c r="T187" s="47"/>
      <c r="U187" s="47"/>
      <c r="V187" s="131"/>
      <c r="W187" s="90"/>
      <c r="X187" s="91"/>
      <c r="Y187" s="278" t="s">
        <v>58</v>
      </c>
      <c r="Z187" s="179"/>
    </row>
    <row r="188" spans="1:26" ht="20.100000000000001" customHeight="1" x14ac:dyDescent="0.15">
      <c r="A188" s="157"/>
      <c r="B188" s="157"/>
      <c r="C188" s="174"/>
      <c r="D188" s="175"/>
      <c r="E188" s="279"/>
      <c r="F188" s="279"/>
      <c r="G188" s="279"/>
      <c r="H188" s="279"/>
      <c r="I188" s="279"/>
      <c r="J188" s="279"/>
      <c r="K188" s="181"/>
      <c r="L188" s="181"/>
      <c r="M188" s="181"/>
      <c r="N188" s="181"/>
      <c r="O188" s="181"/>
      <c r="P188" s="181"/>
      <c r="Q188" s="181"/>
      <c r="R188" s="181"/>
      <c r="S188" s="181"/>
      <c r="T188" s="181"/>
      <c r="U188" s="181"/>
      <c r="V188" s="181"/>
      <c r="W188" s="181"/>
      <c r="X188" s="181"/>
      <c r="Y188" s="181"/>
      <c r="Z188" s="179"/>
    </row>
    <row r="189" spans="1:26" ht="20.100000000000001" customHeight="1" x14ac:dyDescent="0.15">
      <c r="A189" s="157">
        <f>IFERROR(IF(TRIM($I189)="",1001,0),3)</f>
        <v>1001</v>
      </c>
      <c r="B189" s="157"/>
      <c r="C189" s="174"/>
      <c r="D189" s="175">
        <v>4</v>
      </c>
      <c r="E189" s="155" t="s">
        <v>30</v>
      </c>
      <c r="I189" s="64"/>
      <c r="J189" s="64"/>
      <c r="K189" s="64"/>
      <c r="L189" s="64"/>
      <c r="M189" s="64"/>
      <c r="N189" s="180" t="s">
        <v>54</v>
      </c>
      <c r="O189" s="180"/>
      <c r="P189" s="180"/>
      <c r="Q189" s="180"/>
      <c r="R189" s="180"/>
      <c r="S189" s="180"/>
      <c r="T189" s="180"/>
      <c r="U189" s="180"/>
      <c r="V189" s="180"/>
      <c r="W189" s="180"/>
      <c r="X189" s="180"/>
      <c r="Y189" s="180"/>
      <c r="Z189" s="179"/>
    </row>
    <row r="190" spans="1:26" ht="45" customHeight="1" x14ac:dyDescent="0.15">
      <c r="A190" s="157"/>
      <c r="B190" s="157"/>
      <c r="C190" s="183"/>
      <c r="D190" s="180"/>
      <c r="E190" s="180"/>
      <c r="F190" s="180"/>
      <c r="G190" s="180"/>
      <c r="H190" s="180"/>
      <c r="I190" s="177"/>
      <c r="J190" s="203" t="s">
        <v>189</v>
      </c>
      <c r="K190" s="280"/>
      <c r="L190" s="280"/>
      <c r="M190" s="280"/>
      <c r="N190" s="280"/>
      <c r="O190" s="280"/>
      <c r="P190" s="280"/>
      <c r="Q190" s="280"/>
      <c r="R190" s="280"/>
      <c r="S190" s="280"/>
      <c r="T190" s="280"/>
      <c r="U190" s="280"/>
      <c r="V190" s="280"/>
      <c r="W190" s="280"/>
      <c r="X190" s="280"/>
      <c r="Y190" s="280"/>
      <c r="Z190" s="179"/>
    </row>
    <row r="191" spans="1:26" ht="20.100000000000001" customHeight="1" x14ac:dyDescent="0.15">
      <c r="A191" s="157"/>
      <c r="B191" s="157"/>
      <c r="C191" s="174"/>
      <c r="D191" s="175">
        <v>5</v>
      </c>
      <c r="E191" s="155" t="s">
        <v>55</v>
      </c>
      <c r="I191" s="75"/>
      <c r="J191" s="76"/>
      <c r="K191" s="76"/>
      <c r="L191" s="76"/>
      <c r="M191" s="76"/>
      <c r="N191" s="180"/>
      <c r="O191" s="180"/>
      <c r="P191" s="180"/>
      <c r="Q191" s="180"/>
      <c r="R191" s="180"/>
      <c r="S191" s="180"/>
      <c r="T191" s="180"/>
      <c r="U191" s="180"/>
      <c r="V191" s="180"/>
      <c r="W191" s="180"/>
      <c r="X191" s="180"/>
      <c r="Y191" s="180"/>
      <c r="Z191" s="179"/>
    </row>
    <row r="192" spans="1:26" ht="20.100000000000001" customHeight="1" x14ac:dyDescent="0.15">
      <c r="A192" s="157"/>
      <c r="B192" s="157"/>
      <c r="C192" s="183"/>
      <c r="D192" s="180"/>
      <c r="E192" s="180"/>
      <c r="F192" s="180"/>
      <c r="G192" s="180"/>
      <c r="H192" s="180"/>
      <c r="I192" s="177"/>
      <c r="J192" s="182" t="str">
        <f>日付例&amp;"　年月日を入力してください。個人の場合や設立日が1900/3/31以前の場合は、入力不要です。"</f>
        <v>例)2023/4/1、R5/4/1　年月日を入力してください。個人の場合や設立日が1900/3/31以前の場合は、入力不要です。</v>
      </c>
      <c r="K192" s="181"/>
      <c r="L192" s="181"/>
      <c r="M192" s="181"/>
      <c r="N192" s="181"/>
      <c r="O192" s="181"/>
      <c r="P192" s="181"/>
      <c r="Q192" s="181"/>
      <c r="R192" s="181"/>
      <c r="S192" s="181"/>
      <c r="T192" s="181"/>
      <c r="U192" s="181"/>
      <c r="V192" s="181"/>
      <c r="W192" s="181"/>
      <c r="X192" s="181"/>
      <c r="Y192" s="181"/>
      <c r="Z192" s="179"/>
    </row>
    <row r="193" spans="1:27" ht="20.100000000000001" customHeight="1" x14ac:dyDescent="0.15">
      <c r="A193" s="157"/>
      <c r="B193" s="157"/>
      <c r="C193" s="174"/>
      <c r="D193" s="175">
        <v>6</v>
      </c>
      <c r="E193" s="155" t="s">
        <v>111</v>
      </c>
      <c r="F193" s="180"/>
      <c r="G193" s="180"/>
      <c r="H193" s="180"/>
      <c r="I193" s="75"/>
      <c r="J193" s="76"/>
      <c r="K193" s="76"/>
      <c r="L193" s="76"/>
      <c r="M193" s="76"/>
      <c r="N193" s="238"/>
      <c r="O193" s="238"/>
      <c r="P193" s="238"/>
      <c r="Q193" s="238"/>
      <c r="R193" s="238"/>
      <c r="S193" s="238"/>
      <c r="T193" s="238"/>
      <c r="U193" s="238"/>
      <c r="V193" s="238"/>
      <c r="W193" s="238"/>
      <c r="X193" s="238"/>
      <c r="Y193" s="238"/>
      <c r="Z193" s="281"/>
      <c r="AA193" s="183"/>
    </row>
    <row r="194" spans="1:27" ht="20.100000000000001" customHeight="1" x14ac:dyDescent="0.15">
      <c r="A194" s="157"/>
      <c r="B194" s="157"/>
      <c r="C194" s="174"/>
      <c r="D194" s="175"/>
      <c r="E194" s="180"/>
      <c r="F194" s="180"/>
      <c r="G194" s="180"/>
      <c r="H194" s="180"/>
      <c r="I194" s="177"/>
      <c r="J194" s="182" t="str">
        <f>日付例&amp;"　年月日を入力してください。創業日が1900/3/31以前の場合は、入力不要です。"</f>
        <v>例)2023/4/1、R5/4/1　年月日を入力してください。創業日が1900/3/31以前の場合は、入力不要です。</v>
      </c>
      <c r="K194" s="181"/>
      <c r="L194" s="181"/>
      <c r="M194" s="181"/>
      <c r="N194" s="282"/>
      <c r="O194" s="182"/>
      <c r="P194" s="190"/>
      <c r="Q194" s="182"/>
      <c r="R194" s="182"/>
      <c r="S194" s="182"/>
      <c r="T194" s="182"/>
      <c r="U194" s="182"/>
      <c r="V194" s="182"/>
      <c r="W194" s="182"/>
      <c r="X194" s="182"/>
      <c r="Y194" s="182"/>
      <c r="Z194" s="193"/>
      <c r="AA194" s="183"/>
    </row>
    <row r="195" spans="1:27" ht="20.100000000000001" customHeight="1" x14ac:dyDescent="0.15">
      <c r="A195" s="157"/>
      <c r="B195" s="157"/>
      <c r="C195" s="174"/>
      <c r="D195" s="175">
        <v>7</v>
      </c>
      <c r="E195" s="180" t="s">
        <v>26</v>
      </c>
      <c r="F195" s="180"/>
      <c r="G195" s="180"/>
      <c r="H195" s="180"/>
      <c r="I195" s="75"/>
      <c r="J195" s="94"/>
      <c r="K195" s="94"/>
      <c r="L195" s="94"/>
      <c r="M195" s="94"/>
      <c r="N195" s="283" t="s">
        <v>27</v>
      </c>
      <c r="O195" s="75"/>
      <c r="P195" s="92"/>
      <c r="Q195" s="92"/>
      <c r="R195" s="92"/>
      <c r="S195" s="284" t="s">
        <v>28</v>
      </c>
      <c r="T195" s="238"/>
      <c r="U195" s="238"/>
      <c r="V195" s="238"/>
      <c r="W195" s="238"/>
      <c r="X195" s="238"/>
      <c r="Y195" s="238"/>
      <c r="Z195" s="281"/>
      <c r="AA195" s="183"/>
    </row>
    <row r="196" spans="1:27" ht="20.100000000000001" customHeight="1" x14ac:dyDescent="0.15">
      <c r="A196" s="157"/>
      <c r="B196" s="157"/>
      <c r="C196" s="174"/>
      <c r="D196" s="175"/>
      <c r="E196" s="279" t="s">
        <v>29</v>
      </c>
      <c r="F196" s="180"/>
      <c r="G196" s="180"/>
      <c r="H196" s="180"/>
      <c r="I196" s="285"/>
      <c r="J196" s="182" t="str">
        <f>日付例&amp;"　年月日を入力してください。"</f>
        <v>例)2023/4/1、R5/4/1　年月日を入力してください。</v>
      </c>
      <c r="K196" s="182"/>
      <c r="L196" s="182"/>
      <c r="M196" s="190"/>
      <c r="N196" s="282"/>
      <c r="O196" s="182"/>
      <c r="P196" s="190"/>
      <c r="Q196" s="182"/>
      <c r="R196" s="182"/>
      <c r="S196" s="182"/>
      <c r="T196" s="182"/>
      <c r="U196" s="182"/>
      <c r="V196" s="182"/>
      <c r="W196" s="182"/>
      <c r="X196" s="182"/>
      <c r="Y196" s="182"/>
      <c r="Z196" s="193"/>
      <c r="AA196" s="183"/>
    </row>
    <row r="197" spans="1:27" ht="20.100000000000001" customHeight="1" x14ac:dyDescent="0.15">
      <c r="A197" s="157"/>
      <c r="B197" s="157"/>
      <c r="C197" s="174"/>
      <c r="D197" s="175">
        <v>8</v>
      </c>
      <c r="E197" s="286" t="s">
        <v>186</v>
      </c>
      <c r="F197" s="180"/>
      <c r="G197" s="180"/>
      <c r="H197" s="180"/>
      <c r="I197" s="75"/>
      <c r="J197" s="94"/>
      <c r="K197" s="94"/>
      <c r="L197" s="94"/>
      <c r="M197" s="94"/>
      <c r="N197" s="287"/>
      <c r="O197" s="238"/>
      <c r="P197" s="237"/>
      <c r="Q197" s="238"/>
      <c r="R197" s="238"/>
      <c r="S197" s="238"/>
      <c r="T197" s="238"/>
      <c r="U197" s="238"/>
      <c r="V197" s="238"/>
      <c r="W197" s="238"/>
      <c r="X197" s="238"/>
      <c r="Y197" s="238"/>
      <c r="Z197" s="281"/>
      <c r="AA197" s="183"/>
    </row>
    <row r="198" spans="1:27" ht="20.100000000000001" customHeight="1" x14ac:dyDescent="0.15">
      <c r="A198" s="157"/>
      <c r="B198" s="157"/>
      <c r="C198" s="174"/>
      <c r="D198" s="175"/>
      <c r="E198" s="279" t="s">
        <v>112</v>
      </c>
      <c r="F198" s="180"/>
      <c r="G198" s="180"/>
      <c r="H198" s="180"/>
      <c r="I198" s="288"/>
      <c r="J198" s="182" t="str">
        <f>日付例&amp;"　年月日を入力してください。"</f>
        <v>例)2023/4/1、R5/4/1　年月日を入力してください。</v>
      </c>
      <c r="K198" s="182"/>
      <c r="L198" s="182"/>
      <c r="M198" s="190"/>
      <c r="N198" s="282"/>
      <c r="O198" s="182"/>
      <c r="P198" s="190"/>
      <c r="Q198" s="182"/>
      <c r="R198" s="182"/>
      <c r="S198" s="182"/>
      <c r="T198" s="182"/>
      <c r="U198" s="182"/>
      <c r="V198" s="182"/>
      <c r="W198" s="182"/>
      <c r="X198" s="182"/>
      <c r="Y198" s="182"/>
      <c r="Z198" s="193"/>
      <c r="AA198" s="183"/>
    </row>
    <row r="199" spans="1:27" ht="20.100000000000001" customHeight="1" x14ac:dyDescent="0.15">
      <c r="A199" s="157"/>
      <c r="B199" s="157"/>
      <c r="C199" s="174"/>
      <c r="D199" s="175">
        <v>9</v>
      </c>
      <c r="E199" s="155" t="s">
        <v>226</v>
      </c>
      <c r="I199" s="233"/>
      <c r="J199" s="233"/>
      <c r="K199" s="233"/>
      <c r="L199" s="233"/>
      <c r="M199" s="180"/>
      <c r="N199" s="180"/>
      <c r="O199" s="180"/>
      <c r="P199" s="180"/>
      <c r="Q199" s="180"/>
      <c r="R199" s="180"/>
      <c r="S199" s="180"/>
      <c r="T199" s="180"/>
      <c r="U199" s="180"/>
      <c r="V199" s="180"/>
      <c r="W199" s="180"/>
      <c r="X199" s="180"/>
      <c r="Z199" s="223"/>
    </row>
    <row r="200" spans="1:27" ht="20.100000000000001" customHeight="1" x14ac:dyDescent="0.15">
      <c r="A200" s="157">
        <f>IFERROR(IF(TRIM($I200)="",1001,0),3)</f>
        <v>1001</v>
      </c>
      <c r="B200" s="157"/>
      <c r="C200" s="174"/>
      <c r="E200" s="289" t="s">
        <v>164</v>
      </c>
      <c r="F200" s="290"/>
      <c r="G200" s="290"/>
      <c r="H200" s="291"/>
      <c r="I200" s="58"/>
      <c r="J200" s="109"/>
      <c r="K200" s="109"/>
      <c r="L200" s="109"/>
      <c r="M200" s="110"/>
      <c r="Y200" s="180"/>
      <c r="Z200" s="223"/>
    </row>
    <row r="201" spans="1:27" ht="20.100000000000001" customHeight="1" x14ac:dyDescent="0.15">
      <c r="A201" s="157">
        <f>IFERROR(IF(TRIM($I201)="",1001,0),3)</f>
        <v>1001</v>
      </c>
      <c r="B201" s="157"/>
      <c r="C201" s="174"/>
      <c r="D201" s="175"/>
      <c r="E201" s="292" t="s">
        <v>165</v>
      </c>
      <c r="F201" s="293"/>
      <c r="G201" s="293"/>
      <c r="H201" s="294"/>
      <c r="I201" s="35"/>
      <c r="J201" s="73"/>
      <c r="K201" s="73"/>
      <c r="L201" s="73"/>
      <c r="M201" s="74"/>
      <c r="Y201" s="180"/>
      <c r="Z201" s="223"/>
    </row>
    <row r="202" spans="1:27" ht="20.100000000000001" customHeight="1" x14ac:dyDescent="0.15">
      <c r="A202" s="157">
        <f>IFERROR(IF(TRIM($I202)="",1001,0),3)</f>
        <v>1001</v>
      </c>
      <c r="B202" s="157"/>
      <c r="C202" s="174"/>
      <c r="D202" s="175"/>
      <c r="E202" s="295" t="s">
        <v>166</v>
      </c>
      <c r="F202" s="296"/>
      <c r="G202" s="296"/>
      <c r="H202" s="297"/>
      <c r="I202" s="35"/>
      <c r="J202" s="73"/>
      <c r="K202" s="73"/>
      <c r="L202" s="73"/>
      <c r="M202" s="74"/>
      <c r="Y202" s="180"/>
      <c r="Z202" s="223"/>
    </row>
    <row r="203" spans="1:27" ht="20.100000000000001" customHeight="1" x14ac:dyDescent="0.15">
      <c r="A203" s="157"/>
      <c r="B203" s="157"/>
      <c r="C203" s="174"/>
      <c r="D203" s="175"/>
      <c r="E203" s="292" t="s">
        <v>167</v>
      </c>
      <c r="F203" s="293"/>
      <c r="G203" s="293"/>
      <c r="H203" s="294"/>
      <c r="I203" s="298">
        <f>I200+I201+I202</f>
        <v>0</v>
      </c>
      <c r="J203" s="299"/>
      <c r="K203" s="299"/>
      <c r="L203" s="299"/>
      <c r="M203" s="300"/>
      <c r="Y203" s="180"/>
      <c r="Z203" s="223"/>
    </row>
    <row r="204" spans="1:27" ht="20.100000000000001" customHeight="1" x14ac:dyDescent="0.15">
      <c r="A204" s="157">
        <f>IFERROR(IF(TRIM($I204)="",1001,0),3)</f>
        <v>1001</v>
      </c>
      <c r="B204" s="157"/>
      <c r="C204" s="174"/>
      <c r="D204" s="175"/>
      <c r="E204" s="301" t="s">
        <v>168</v>
      </c>
      <c r="F204" s="302"/>
      <c r="G204" s="302"/>
      <c r="H204" s="303"/>
      <c r="I204" s="100"/>
      <c r="J204" s="101"/>
      <c r="K204" s="101"/>
      <c r="L204" s="101"/>
      <c r="M204" s="102"/>
      <c r="Y204" s="180"/>
      <c r="Z204" s="223"/>
    </row>
    <row r="205" spans="1:27" ht="20.100000000000001" customHeight="1" x14ac:dyDescent="0.15">
      <c r="A205" s="157"/>
      <c r="B205" s="157"/>
      <c r="C205" s="174"/>
      <c r="D205" s="175"/>
      <c r="E205" s="304"/>
      <c r="F205" s="305"/>
      <c r="G205" s="287"/>
      <c r="H205" s="287"/>
      <c r="I205" s="306"/>
      <c r="J205" s="287"/>
      <c r="K205" s="287"/>
      <c r="Y205" s="180"/>
      <c r="Z205" s="223"/>
    </row>
    <row r="206" spans="1:27" ht="20.100000000000001" customHeight="1" x14ac:dyDescent="0.15">
      <c r="A206" s="157"/>
      <c r="B206" s="157"/>
      <c r="C206" s="174"/>
      <c r="D206" s="175">
        <v>10</v>
      </c>
      <c r="E206" s="155" t="s">
        <v>48</v>
      </c>
      <c r="I206" s="77"/>
      <c r="J206" s="76"/>
      <c r="K206" s="76"/>
      <c r="L206" s="76"/>
      <c r="M206" s="76"/>
      <c r="N206" s="180"/>
      <c r="O206" s="180"/>
      <c r="P206" s="180"/>
      <c r="Q206" s="180"/>
      <c r="R206" s="180"/>
      <c r="S206" s="180"/>
      <c r="T206" s="180"/>
      <c r="U206" s="180"/>
      <c r="V206" s="180"/>
      <c r="W206" s="180"/>
      <c r="X206" s="180"/>
      <c r="Y206" s="180"/>
      <c r="Z206" s="179"/>
    </row>
    <row r="207" spans="1:27" ht="60" customHeight="1" x14ac:dyDescent="0.15">
      <c r="A207" s="157"/>
      <c r="B207" s="157"/>
      <c r="C207" s="183"/>
      <c r="D207" s="180"/>
      <c r="E207" s="180"/>
      <c r="F207" s="180"/>
      <c r="G207" s="180"/>
      <c r="H207" s="180"/>
      <c r="I207" s="177"/>
      <c r="J207" s="307" t="s">
        <v>190</v>
      </c>
      <c r="K207" s="307"/>
      <c r="L207" s="307"/>
      <c r="M207" s="307"/>
      <c r="N207" s="307"/>
      <c r="O207" s="307"/>
      <c r="P207" s="307"/>
      <c r="Q207" s="307"/>
      <c r="R207" s="307"/>
      <c r="S207" s="307"/>
      <c r="T207" s="307"/>
      <c r="U207" s="307"/>
      <c r="V207" s="307"/>
      <c r="W207" s="307"/>
      <c r="X207" s="307"/>
      <c r="Y207" s="307"/>
      <c r="Z207" s="179"/>
    </row>
    <row r="208" spans="1:27" ht="20.100000000000001" customHeight="1" x14ac:dyDescent="0.15">
      <c r="A208" s="157"/>
      <c r="B208" s="157"/>
      <c r="C208" s="170"/>
      <c r="D208" s="175">
        <v>11</v>
      </c>
      <c r="E208" s="180" t="s">
        <v>16</v>
      </c>
      <c r="F208" s="171"/>
      <c r="G208" s="171"/>
      <c r="H208" s="171"/>
      <c r="I208" s="180"/>
      <c r="J208" s="180"/>
      <c r="K208" s="180"/>
      <c r="L208" s="180"/>
      <c r="M208" s="180"/>
      <c r="N208" s="180"/>
      <c r="O208" s="180"/>
      <c r="P208" s="180"/>
      <c r="Q208" s="180"/>
      <c r="R208" s="180"/>
      <c r="S208" s="180"/>
      <c r="T208" s="180"/>
      <c r="U208" s="180"/>
      <c r="V208" s="180"/>
      <c r="W208" s="180"/>
      <c r="X208" s="180"/>
      <c r="Y208" s="180"/>
      <c r="Z208" s="179"/>
      <c r="AA208" s="183"/>
    </row>
    <row r="209" spans="1:27" ht="20.100000000000001" customHeight="1" x14ac:dyDescent="0.15">
      <c r="A209" s="157"/>
      <c r="B209" s="157"/>
      <c r="C209" s="174"/>
      <c r="D209" s="223"/>
      <c r="E209" s="308" t="s">
        <v>17</v>
      </c>
      <c r="F209" s="309"/>
      <c r="G209" s="309"/>
      <c r="H209" s="310"/>
      <c r="I209" s="311" t="s">
        <v>170</v>
      </c>
      <c r="J209" s="312"/>
      <c r="K209" s="312"/>
      <c r="L209" s="312"/>
      <c r="M209" s="313"/>
      <c r="Z209" s="223"/>
      <c r="AA209" s="183"/>
    </row>
    <row r="210" spans="1:27" ht="20.100000000000001" customHeight="1" x14ac:dyDescent="0.15">
      <c r="A210" s="157"/>
      <c r="B210" s="157"/>
      <c r="C210" s="174"/>
      <c r="D210" s="223"/>
      <c r="E210" s="314" t="s">
        <v>18</v>
      </c>
      <c r="F210" s="315"/>
      <c r="G210" s="315"/>
      <c r="H210" s="316"/>
      <c r="I210" s="58"/>
      <c r="J210" s="59"/>
      <c r="K210" s="59"/>
      <c r="L210" s="59"/>
      <c r="M210" s="60"/>
      <c r="Z210" s="223"/>
      <c r="AA210" s="183"/>
    </row>
    <row r="211" spans="1:27" ht="20.100000000000001" customHeight="1" x14ac:dyDescent="0.15">
      <c r="A211" s="157"/>
      <c r="B211" s="157"/>
      <c r="C211" s="174"/>
      <c r="D211" s="223"/>
      <c r="E211" s="317" t="s">
        <v>19</v>
      </c>
      <c r="F211" s="318"/>
      <c r="G211" s="318"/>
      <c r="H211" s="319"/>
      <c r="I211" s="35"/>
      <c r="J211" s="45"/>
      <c r="K211" s="45"/>
      <c r="L211" s="45"/>
      <c r="M211" s="29"/>
      <c r="Z211" s="223"/>
      <c r="AA211" s="183"/>
    </row>
    <row r="212" spans="1:27" ht="20.100000000000001" customHeight="1" x14ac:dyDescent="0.15">
      <c r="A212" s="157"/>
      <c r="B212" s="157"/>
      <c r="C212" s="174"/>
      <c r="D212" s="223"/>
      <c r="E212" s="317" t="s">
        <v>20</v>
      </c>
      <c r="F212" s="318"/>
      <c r="G212" s="318"/>
      <c r="H212" s="319"/>
      <c r="I212" s="35"/>
      <c r="J212" s="45"/>
      <c r="K212" s="45"/>
      <c r="L212" s="45"/>
      <c r="M212" s="29"/>
      <c r="Z212" s="223"/>
      <c r="AA212" s="183"/>
    </row>
    <row r="213" spans="1:27" ht="20.100000000000001" customHeight="1" thickBot="1" x14ac:dyDescent="0.2">
      <c r="A213" s="157"/>
      <c r="B213" s="157"/>
      <c r="C213" s="174"/>
      <c r="D213" s="223"/>
      <c r="E213" s="320" t="s">
        <v>21</v>
      </c>
      <c r="F213" s="321"/>
      <c r="G213" s="321"/>
      <c r="H213" s="322"/>
      <c r="I213" s="42"/>
      <c r="J213" s="43"/>
      <c r="K213" s="43"/>
      <c r="L213" s="43"/>
      <c r="M213" s="44"/>
      <c r="Z213" s="223"/>
      <c r="AA213" s="183"/>
    </row>
    <row r="214" spans="1:27" ht="20.100000000000001" customHeight="1" thickTop="1" x14ac:dyDescent="0.15">
      <c r="A214" s="157"/>
      <c r="B214" s="157"/>
      <c r="C214" s="174"/>
      <c r="E214" s="323" t="s">
        <v>169</v>
      </c>
      <c r="F214" s="324"/>
      <c r="G214" s="324"/>
      <c r="H214" s="325"/>
      <c r="I214" s="326">
        <f>I210+I212+I213</f>
        <v>0</v>
      </c>
      <c r="J214" s="327"/>
      <c r="K214" s="327"/>
      <c r="L214" s="327"/>
      <c r="M214" s="328"/>
      <c r="Z214" s="223"/>
      <c r="AA214" s="183"/>
    </row>
    <row r="215" spans="1:27" ht="20.100000000000001" customHeight="1" x14ac:dyDescent="0.15">
      <c r="A215" s="157"/>
      <c r="B215" s="157"/>
      <c r="C215" s="174"/>
      <c r="D215" s="175"/>
      <c r="E215" s="180"/>
      <c r="F215" s="180"/>
      <c r="G215" s="180"/>
      <c r="H215" s="180"/>
      <c r="I215" s="238"/>
      <c r="J215" s="238"/>
      <c r="K215" s="238"/>
      <c r="L215" s="287"/>
      <c r="M215" s="287"/>
      <c r="N215" s="287"/>
      <c r="O215" s="238"/>
      <c r="P215" s="238"/>
      <c r="Q215" s="238"/>
      <c r="R215" s="238"/>
      <c r="S215" s="238"/>
      <c r="T215" s="238"/>
      <c r="U215" s="238"/>
      <c r="V215" s="238"/>
      <c r="W215" s="238"/>
      <c r="X215" s="238"/>
      <c r="Y215" s="238"/>
      <c r="Z215" s="281"/>
      <c r="AA215" s="183"/>
    </row>
    <row r="216" spans="1:27" ht="20.100000000000001" customHeight="1" x14ac:dyDescent="0.15">
      <c r="A216" s="157"/>
      <c r="B216" s="157"/>
      <c r="C216" s="174"/>
      <c r="D216" s="175">
        <v>12</v>
      </c>
      <c r="E216" s="180" t="s">
        <v>56</v>
      </c>
      <c r="F216" s="180"/>
      <c r="G216" s="180"/>
      <c r="H216" s="180"/>
      <c r="I216" s="212"/>
      <c r="Z216" s="223"/>
      <c r="AA216" s="183"/>
    </row>
    <row r="217" spans="1:27" ht="20.100000000000001" customHeight="1" x14ac:dyDescent="0.15">
      <c r="A217" s="157"/>
      <c r="B217" s="157"/>
      <c r="C217" s="174"/>
      <c r="D217" s="223"/>
      <c r="E217" s="308" t="s">
        <v>17</v>
      </c>
      <c r="F217" s="309"/>
      <c r="G217" s="309"/>
      <c r="H217" s="310"/>
      <c r="I217" s="311" t="s">
        <v>171</v>
      </c>
      <c r="J217" s="312"/>
      <c r="K217" s="312"/>
      <c r="L217" s="312"/>
      <c r="M217" s="313"/>
      <c r="Z217" s="223"/>
      <c r="AA217" s="183"/>
    </row>
    <row r="218" spans="1:27" ht="20.100000000000001" customHeight="1" x14ac:dyDescent="0.15">
      <c r="A218" s="157"/>
      <c r="B218" s="157"/>
      <c r="C218" s="174"/>
      <c r="D218" s="175"/>
      <c r="E218" s="329" t="s">
        <v>173</v>
      </c>
      <c r="F218" s="330"/>
      <c r="G218" s="330"/>
      <c r="H218" s="331"/>
      <c r="I218" s="58"/>
      <c r="J218" s="59"/>
      <c r="K218" s="59"/>
      <c r="L218" s="59"/>
      <c r="M218" s="60"/>
      <c r="N218" s="155" t="s">
        <v>172</v>
      </c>
      <c r="Z218" s="223"/>
      <c r="AA218" s="183"/>
    </row>
    <row r="219" spans="1:27" ht="20.100000000000001" customHeight="1" thickBot="1" x14ac:dyDescent="0.2">
      <c r="A219" s="157"/>
      <c r="B219" s="157"/>
      <c r="C219" s="174"/>
      <c r="D219" s="175"/>
      <c r="E219" s="332" t="s">
        <v>174</v>
      </c>
      <c r="F219" s="333"/>
      <c r="G219" s="333"/>
      <c r="H219" s="334"/>
      <c r="I219" s="42"/>
      <c r="J219" s="43"/>
      <c r="K219" s="43"/>
      <c r="L219" s="43"/>
      <c r="M219" s="44"/>
      <c r="N219" s="155" t="s">
        <v>172</v>
      </c>
      <c r="Z219" s="223"/>
      <c r="AA219" s="183"/>
    </row>
    <row r="220" spans="1:27" ht="20.100000000000001" customHeight="1" thickTop="1" x14ac:dyDescent="0.15">
      <c r="A220" s="157"/>
      <c r="B220" s="157"/>
      <c r="C220" s="174"/>
      <c r="D220" s="175"/>
      <c r="E220" s="335" t="s">
        <v>57</v>
      </c>
      <c r="F220" s="336"/>
      <c r="G220" s="336"/>
      <c r="H220" s="337"/>
      <c r="I220" s="338" t="str">
        <f>IFERROR(ROUND(I218*100/I219,1),"")</f>
        <v/>
      </c>
      <c r="J220" s="339"/>
      <c r="K220" s="339"/>
      <c r="L220" s="339"/>
      <c r="M220" s="340"/>
      <c r="N220" s="155" t="s">
        <v>58</v>
      </c>
      <c r="Z220" s="223"/>
      <c r="AA220" s="183"/>
    </row>
    <row r="221" spans="1:27" ht="20.100000000000001" customHeight="1" x14ac:dyDescent="0.15">
      <c r="A221" s="157"/>
      <c r="B221" s="157"/>
      <c r="C221" s="174"/>
      <c r="D221" s="175"/>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81"/>
      <c r="AA221" s="183"/>
    </row>
    <row r="222" spans="1:27" ht="20.100000000000001" customHeight="1" x14ac:dyDescent="0.15">
      <c r="A222" s="157"/>
      <c r="B222" s="157"/>
      <c r="C222" s="194"/>
      <c r="D222" s="195"/>
      <c r="E222" s="195"/>
      <c r="F222" s="195"/>
      <c r="G222" s="195"/>
      <c r="H222" s="195"/>
      <c r="I222" s="195"/>
      <c r="J222" s="196"/>
      <c r="K222" s="196"/>
      <c r="L222" s="196"/>
      <c r="M222" s="219"/>
      <c r="N222" s="196"/>
      <c r="O222" s="196"/>
      <c r="P222" s="219"/>
      <c r="Q222" s="196"/>
      <c r="R222" s="196"/>
      <c r="S222" s="196"/>
      <c r="T222" s="196"/>
      <c r="U222" s="196"/>
      <c r="V222" s="196"/>
      <c r="W222" s="196"/>
      <c r="X222" s="196"/>
      <c r="Y222" s="196"/>
      <c r="Z222" s="341"/>
      <c r="AA222" s="183"/>
    </row>
    <row r="223" spans="1:27" ht="20.100000000000001" customHeight="1" x14ac:dyDescent="0.15">
      <c r="A223" s="157"/>
      <c r="B223" s="157"/>
      <c r="C223" s="180"/>
      <c r="D223" s="180"/>
      <c r="E223" s="180"/>
      <c r="F223" s="180"/>
      <c r="G223" s="180"/>
      <c r="H223" s="180"/>
      <c r="I223" s="180"/>
      <c r="J223" s="200"/>
      <c r="K223" s="200"/>
      <c r="L223" s="200"/>
      <c r="M223" s="220"/>
      <c r="N223" s="200"/>
      <c r="O223" s="200"/>
      <c r="P223" s="220"/>
      <c r="Q223" s="200"/>
      <c r="R223" s="200"/>
      <c r="S223" s="200"/>
      <c r="T223" s="200"/>
      <c r="U223" s="200"/>
      <c r="V223" s="200"/>
      <c r="W223" s="200"/>
      <c r="X223" s="200"/>
      <c r="Y223" s="200"/>
      <c r="Z223" s="200"/>
      <c r="AA223" s="200"/>
    </row>
    <row r="224" spans="1:27" ht="20.100000000000001" customHeight="1" x14ac:dyDescent="0.15">
      <c r="A224" s="157"/>
      <c r="B224" s="157"/>
      <c r="C224" s="180"/>
      <c r="D224" s="180"/>
      <c r="E224" s="180"/>
      <c r="F224" s="180"/>
      <c r="G224" s="180"/>
      <c r="H224" s="180"/>
      <c r="I224" s="180"/>
      <c r="J224" s="200"/>
      <c r="K224" s="200"/>
      <c r="L224" s="200"/>
      <c r="M224" s="220"/>
      <c r="Y224" s="200"/>
      <c r="Z224" s="200"/>
      <c r="AA224" s="200"/>
    </row>
    <row r="225" spans="1:27" ht="20.100000000000001" customHeight="1" x14ac:dyDescent="0.15">
      <c r="A225" s="157"/>
      <c r="B225" s="157"/>
      <c r="C225" s="167" t="s">
        <v>181</v>
      </c>
      <c r="D225" s="168"/>
      <c r="E225" s="168"/>
      <c r="F225" s="168"/>
      <c r="G225" s="168"/>
      <c r="H225" s="169"/>
      <c r="I225" s="228"/>
      <c r="J225" s="229"/>
      <c r="K225" s="229"/>
      <c r="L225" s="229"/>
      <c r="M225" s="229"/>
      <c r="N225" s="229"/>
      <c r="O225" s="229"/>
      <c r="P225" s="229"/>
      <c r="Q225" s="229"/>
      <c r="R225" s="229"/>
      <c r="S225" s="229"/>
      <c r="T225" s="229"/>
      <c r="U225" s="229"/>
      <c r="V225" s="229"/>
      <c r="W225" s="229"/>
      <c r="X225" s="229"/>
      <c r="Y225" s="229"/>
      <c r="Z225" s="229"/>
    </row>
    <row r="226" spans="1:27" ht="20.100000000000001" customHeight="1" x14ac:dyDescent="0.15">
      <c r="A226" s="157"/>
      <c r="B226" s="157"/>
      <c r="C226" s="170"/>
      <c r="D226" s="175"/>
      <c r="E226" s="342"/>
      <c r="F226" s="171"/>
      <c r="G226" s="171"/>
      <c r="H226" s="171"/>
      <c r="I226" s="180"/>
      <c r="J226" s="180"/>
      <c r="K226" s="180"/>
      <c r="L226" s="180"/>
      <c r="M226" s="180"/>
      <c r="N226" s="180"/>
      <c r="O226" s="180"/>
      <c r="P226" s="180"/>
      <c r="Q226" s="180"/>
      <c r="R226" s="180"/>
      <c r="S226" s="180"/>
      <c r="T226" s="180"/>
      <c r="U226" s="180"/>
      <c r="V226" s="180"/>
      <c r="W226" s="180"/>
      <c r="X226" s="180"/>
      <c r="Y226" s="180"/>
      <c r="Z226" s="179"/>
    </row>
    <row r="227" spans="1:27" ht="45" customHeight="1" x14ac:dyDescent="0.15">
      <c r="A227" s="157"/>
      <c r="B227" s="157"/>
      <c r="C227" s="343"/>
      <c r="D227" s="344" t="s">
        <v>230</v>
      </c>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179"/>
    </row>
    <row r="228" spans="1:27" ht="20.100000000000001" customHeight="1" x14ac:dyDescent="0.15">
      <c r="A228" s="157"/>
      <c r="B228" s="157"/>
      <c r="C228" s="345"/>
      <c r="D228" s="249" t="s">
        <v>79</v>
      </c>
      <c r="E228" s="250"/>
      <c r="F228" s="250"/>
      <c r="G228" s="250"/>
      <c r="H228" s="250"/>
      <c r="I228" s="250"/>
      <c r="J228" s="251"/>
      <c r="K228" s="346" t="s">
        <v>175</v>
      </c>
      <c r="L228" s="347"/>
      <c r="M228" s="347"/>
      <c r="N228" s="347"/>
      <c r="O228" s="347"/>
      <c r="P228" s="347"/>
      <c r="Q228" s="348" t="s">
        <v>176</v>
      </c>
      <c r="R228" s="349"/>
      <c r="S228" s="349"/>
      <c r="T228" s="350"/>
      <c r="U228" s="351" t="s">
        <v>153</v>
      </c>
      <c r="V228" s="352"/>
      <c r="W228" s="352"/>
      <c r="X228" s="352"/>
      <c r="Y228" s="353"/>
      <c r="Z228" s="179"/>
    </row>
    <row r="229" spans="1:27" ht="20.100000000000001" customHeight="1" x14ac:dyDescent="0.15">
      <c r="A229" s="232"/>
      <c r="B229" s="157"/>
      <c r="C229" s="354"/>
      <c r="D229" s="355"/>
      <c r="E229" s="356"/>
      <c r="F229" s="356"/>
      <c r="G229" s="356"/>
      <c r="H229" s="356"/>
      <c r="I229" s="357"/>
      <c r="J229" s="358"/>
      <c r="K229" s="69"/>
      <c r="L229" s="70"/>
      <c r="M229" s="70"/>
      <c r="N229" s="359" t="s">
        <v>231</v>
      </c>
      <c r="O229" s="3"/>
      <c r="P229" s="360" t="s">
        <v>231</v>
      </c>
      <c r="Q229" s="2"/>
      <c r="R229" s="287" t="s">
        <v>231</v>
      </c>
      <c r="S229" s="6"/>
      <c r="T229" s="361" t="s">
        <v>231</v>
      </c>
      <c r="U229" s="362"/>
      <c r="V229" s="363"/>
      <c r="W229" s="363"/>
      <c r="X229" s="363"/>
      <c r="Y229" s="364"/>
      <c r="Z229" s="223"/>
    </row>
    <row r="230" spans="1:27" ht="20.100000000000001" customHeight="1" x14ac:dyDescent="0.15">
      <c r="A230" s="232"/>
      <c r="B230" s="157"/>
      <c r="C230" s="354"/>
      <c r="D230" s="365"/>
      <c r="E230" s="366"/>
      <c r="F230" s="366"/>
      <c r="G230" s="366"/>
      <c r="H230" s="366"/>
      <c r="I230" s="367"/>
      <c r="J230" s="368"/>
      <c r="K230" s="71"/>
      <c r="L230" s="72"/>
      <c r="M230" s="72"/>
      <c r="N230" s="369" t="s">
        <v>232</v>
      </c>
      <c r="O230" s="4"/>
      <c r="P230" s="370" t="s">
        <v>232</v>
      </c>
      <c r="Q230" s="5"/>
      <c r="R230" s="369" t="s">
        <v>232</v>
      </c>
      <c r="S230" s="4"/>
      <c r="T230" s="371" t="s">
        <v>232</v>
      </c>
      <c r="U230" s="372"/>
      <c r="V230" s="373"/>
      <c r="W230" s="373"/>
      <c r="X230" s="373"/>
      <c r="Y230" s="374"/>
      <c r="Z230" s="223"/>
    </row>
    <row r="231" spans="1:27" ht="20.100000000000001" customHeight="1" x14ac:dyDescent="0.15">
      <c r="A231" s="157"/>
      <c r="B231" s="157"/>
      <c r="C231" s="345"/>
      <c r="D231" s="375" t="s">
        <v>50</v>
      </c>
      <c r="E231" s="376"/>
      <c r="F231" s="376"/>
      <c r="G231" s="376"/>
      <c r="H231" s="376"/>
      <c r="I231" s="377"/>
      <c r="J231" s="378"/>
      <c r="K231" s="58"/>
      <c r="L231" s="88"/>
      <c r="M231" s="88"/>
      <c r="N231" s="89"/>
      <c r="O231" s="62"/>
      <c r="P231" s="63"/>
      <c r="Q231" s="58"/>
      <c r="R231" s="61"/>
      <c r="S231" s="62"/>
      <c r="T231" s="60"/>
      <c r="U231" s="58"/>
      <c r="V231" s="59"/>
      <c r="W231" s="59"/>
      <c r="X231" s="59"/>
      <c r="Y231" s="60"/>
      <c r="Z231" s="179"/>
    </row>
    <row r="232" spans="1:27" ht="20.100000000000001" customHeight="1" x14ac:dyDescent="0.15">
      <c r="A232" s="157"/>
      <c r="B232" s="157"/>
      <c r="C232" s="345"/>
      <c r="D232" s="379" t="s">
        <v>35</v>
      </c>
      <c r="E232" s="380"/>
      <c r="F232" s="381" t="s">
        <v>191</v>
      </c>
      <c r="G232" s="382"/>
      <c r="H232" s="382"/>
      <c r="I232" s="383"/>
      <c r="J232" s="384"/>
      <c r="K232" s="35"/>
      <c r="L232" s="65"/>
      <c r="M232" s="65"/>
      <c r="N232" s="66"/>
      <c r="O232" s="23"/>
      <c r="P232" s="24"/>
      <c r="Q232" s="35"/>
      <c r="R232" s="36"/>
      <c r="S232" s="23"/>
      <c r="T232" s="29"/>
      <c r="U232" s="35"/>
      <c r="V232" s="45"/>
      <c r="W232" s="45"/>
      <c r="X232" s="45"/>
      <c r="Y232" s="29"/>
      <c r="Z232" s="179"/>
    </row>
    <row r="233" spans="1:27" ht="20.100000000000001" customHeight="1" x14ac:dyDescent="0.15">
      <c r="A233" s="157"/>
      <c r="B233" s="157"/>
      <c r="C233" s="345"/>
      <c r="D233" s="385"/>
      <c r="E233" s="386"/>
      <c r="F233" s="381" t="s">
        <v>192</v>
      </c>
      <c r="G233" s="382"/>
      <c r="H233" s="382"/>
      <c r="I233" s="383"/>
      <c r="J233" s="384"/>
      <c r="K233" s="35"/>
      <c r="L233" s="65"/>
      <c r="M233" s="65"/>
      <c r="N233" s="66"/>
      <c r="O233" s="23"/>
      <c r="P233" s="24"/>
      <c r="Q233" s="35"/>
      <c r="R233" s="66"/>
      <c r="S233" s="23"/>
      <c r="T233" s="24"/>
      <c r="U233" s="35"/>
      <c r="V233" s="65"/>
      <c r="W233" s="65"/>
      <c r="X233" s="65"/>
      <c r="Y233" s="24"/>
      <c r="Z233" s="179"/>
    </row>
    <row r="234" spans="1:27" ht="20.100000000000001" customHeight="1" x14ac:dyDescent="0.15">
      <c r="A234" s="157"/>
      <c r="B234" s="157"/>
      <c r="C234" s="345"/>
      <c r="D234" s="387" t="s">
        <v>60</v>
      </c>
      <c r="E234" s="382"/>
      <c r="F234" s="382"/>
      <c r="G234" s="382"/>
      <c r="H234" s="382"/>
      <c r="I234" s="383"/>
      <c r="J234" s="384"/>
      <c r="K234" s="35"/>
      <c r="L234" s="65"/>
      <c r="M234" s="65"/>
      <c r="N234" s="66"/>
      <c r="O234" s="23"/>
      <c r="P234" s="24"/>
      <c r="Q234" s="35"/>
      <c r="R234" s="36"/>
      <c r="S234" s="23"/>
      <c r="T234" s="29"/>
      <c r="U234" s="35"/>
      <c r="V234" s="45"/>
      <c r="W234" s="45"/>
      <c r="X234" s="45"/>
      <c r="Y234" s="29"/>
      <c r="Z234" s="179"/>
    </row>
    <row r="235" spans="1:27" ht="20.100000000000001" customHeight="1" x14ac:dyDescent="0.15">
      <c r="A235" s="157"/>
      <c r="B235" s="157"/>
      <c r="C235" s="345"/>
      <c r="D235" s="387" t="s">
        <v>37</v>
      </c>
      <c r="E235" s="382"/>
      <c r="F235" s="382"/>
      <c r="G235" s="382"/>
      <c r="H235" s="382"/>
      <c r="I235" s="383"/>
      <c r="J235" s="384"/>
      <c r="K235" s="35"/>
      <c r="L235" s="65"/>
      <c r="M235" s="65"/>
      <c r="N235" s="66"/>
      <c r="O235" s="23"/>
      <c r="P235" s="24"/>
      <c r="Q235" s="35"/>
      <c r="R235" s="36"/>
      <c r="S235" s="23"/>
      <c r="T235" s="29"/>
      <c r="U235" s="35"/>
      <c r="V235" s="45"/>
      <c r="W235" s="45"/>
      <c r="X235" s="45"/>
      <c r="Y235" s="29"/>
      <c r="Z235" s="179"/>
    </row>
    <row r="236" spans="1:27" ht="20.100000000000001" customHeight="1" thickBot="1" x14ac:dyDescent="0.2">
      <c r="A236" s="157"/>
      <c r="B236" s="157"/>
      <c r="C236" s="345"/>
      <c r="D236" s="387" t="s">
        <v>61</v>
      </c>
      <c r="E236" s="382"/>
      <c r="F236" s="382"/>
      <c r="G236" s="382"/>
      <c r="H236" s="382"/>
      <c r="I236" s="383"/>
      <c r="J236" s="384"/>
      <c r="K236" s="42"/>
      <c r="L236" s="67"/>
      <c r="M236" s="67"/>
      <c r="N236" s="68"/>
      <c r="O236" s="25"/>
      <c r="P236" s="26"/>
      <c r="Q236" s="42"/>
      <c r="R236" s="132"/>
      <c r="S236" s="25"/>
      <c r="T236" s="44"/>
      <c r="U236" s="42"/>
      <c r="V236" s="43"/>
      <c r="W236" s="43"/>
      <c r="X236" s="43"/>
      <c r="Y236" s="44"/>
      <c r="Z236" s="179"/>
    </row>
    <row r="237" spans="1:27" ht="20.100000000000001" customHeight="1" thickTop="1" x14ac:dyDescent="0.15">
      <c r="A237" s="157"/>
      <c r="B237" s="157"/>
      <c r="C237" s="345"/>
      <c r="D237" s="388" t="s">
        <v>178</v>
      </c>
      <c r="E237" s="389"/>
      <c r="F237" s="389"/>
      <c r="G237" s="389"/>
      <c r="H237" s="389"/>
      <c r="I237" s="390"/>
      <c r="J237" s="391"/>
      <c r="K237" s="326">
        <f>SUM(K231:N236)</f>
        <v>0</v>
      </c>
      <c r="L237" s="392"/>
      <c r="M237" s="392"/>
      <c r="N237" s="393"/>
      <c r="O237" s="394">
        <f>SUM(O231:P236)</f>
        <v>0</v>
      </c>
      <c r="P237" s="395"/>
      <c r="Q237" s="326">
        <f>SUM(Q231:R236)</f>
        <v>0</v>
      </c>
      <c r="R237" s="396"/>
      <c r="S237" s="394">
        <f>SUM(S231:T236)</f>
        <v>0</v>
      </c>
      <c r="T237" s="328"/>
      <c r="U237" s="326">
        <f>SUM(U231:Y236)</f>
        <v>0</v>
      </c>
      <c r="V237" s="327"/>
      <c r="W237" s="327"/>
      <c r="X237" s="327"/>
      <c r="Y237" s="328"/>
      <c r="Z237" s="179"/>
    </row>
    <row r="238" spans="1:27" ht="20.100000000000001" customHeight="1" x14ac:dyDescent="0.15">
      <c r="A238" s="157"/>
      <c r="B238" s="157"/>
      <c r="C238" s="174"/>
      <c r="D238" s="286"/>
      <c r="E238" s="397" t="str">
        <f>"*1 "&amp;日付例&amp;"　年月日を入力してください。"</f>
        <v>*1 例)2023/4/1、R5/4/1　年月日を入力してください。</v>
      </c>
      <c r="F238" s="398"/>
      <c r="G238" s="398"/>
      <c r="H238" s="398"/>
      <c r="I238" s="398"/>
      <c r="J238" s="398"/>
      <c r="K238" s="399"/>
      <c r="L238" s="400"/>
      <c r="M238" s="400"/>
      <c r="N238" s="400"/>
      <c r="O238" s="399"/>
      <c r="P238" s="400"/>
      <c r="Q238" s="400"/>
      <c r="R238" s="400"/>
      <c r="S238" s="399"/>
      <c r="T238" s="400"/>
      <c r="U238" s="400"/>
      <c r="V238" s="400"/>
      <c r="W238" s="400"/>
      <c r="X238" s="400"/>
      <c r="Y238" s="400"/>
      <c r="Z238" s="179"/>
    </row>
    <row r="239" spans="1:27" ht="20.100000000000001" customHeight="1" x14ac:dyDescent="0.15">
      <c r="A239" s="157"/>
      <c r="B239" s="157"/>
      <c r="C239" s="401"/>
      <c r="D239" s="402"/>
      <c r="E239" s="403"/>
      <c r="F239" s="402"/>
      <c r="G239" s="402"/>
      <c r="H239" s="402"/>
      <c r="I239" s="402"/>
      <c r="J239" s="402"/>
      <c r="K239" s="404"/>
      <c r="L239" s="405"/>
      <c r="M239" s="405"/>
      <c r="N239" s="405"/>
      <c r="O239" s="404"/>
      <c r="P239" s="405"/>
      <c r="Q239" s="405"/>
      <c r="R239" s="405"/>
      <c r="S239" s="404"/>
      <c r="T239" s="405"/>
      <c r="U239" s="405"/>
      <c r="V239" s="405"/>
      <c r="W239" s="405"/>
      <c r="X239" s="405"/>
      <c r="Y239" s="405"/>
      <c r="Z239" s="195"/>
      <c r="AA239" s="191"/>
    </row>
    <row r="240" spans="1:27" ht="20.100000000000001" customHeight="1" x14ac:dyDescent="0.15">
      <c r="A240" s="157"/>
      <c r="B240" s="157"/>
      <c r="C240" s="406"/>
      <c r="D240" s="286"/>
      <c r="E240" s="397"/>
      <c r="F240" s="286"/>
      <c r="G240" s="286"/>
      <c r="H240" s="286"/>
      <c r="I240" s="286"/>
      <c r="J240" s="286"/>
      <c r="K240" s="407"/>
      <c r="L240" s="238"/>
      <c r="M240" s="238"/>
      <c r="N240" s="238"/>
      <c r="O240" s="407"/>
      <c r="P240" s="238"/>
      <c r="Q240" s="238"/>
      <c r="R240" s="238"/>
      <c r="S240" s="407"/>
      <c r="T240" s="238"/>
      <c r="U240" s="238"/>
      <c r="V240" s="238"/>
      <c r="W240" s="238"/>
      <c r="X240" s="238"/>
      <c r="Y240" s="238"/>
      <c r="Z240" s="180"/>
    </row>
    <row r="241" spans="1:27" ht="20.100000000000001" customHeight="1" x14ac:dyDescent="0.15">
      <c r="A241" s="157"/>
      <c r="B241" s="157"/>
      <c r="C241" s="175"/>
      <c r="D241" s="286"/>
      <c r="E241" s="397"/>
      <c r="F241" s="402"/>
      <c r="G241" s="286"/>
      <c r="H241" s="286"/>
      <c r="I241" s="286"/>
      <c r="J241" s="286"/>
      <c r="K241" s="407"/>
      <c r="L241" s="238"/>
      <c r="M241" s="238"/>
      <c r="N241" s="238"/>
      <c r="O241" s="407"/>
      <c r="P241" s="238"/>
      <c r="Q241" s="238"/>
      <c r="R241" s="238"/>
      <c r="S241" s="407"/>
      <c r="T241" s="238"/>
      <c r="U241" s="238"/>
      <c r="V241" s="238"/>
      <c r="W241" s="238"/>
      <c r="X241" s="238"/>
      <c r="Y241" s="238"/>
      <c r="Z241" s="180"/>
    </row>
    <row r="242" spans="1:27" ht="20.100000000000001" customHeight="1" x14ac:dyDescent="0.15">
      <c r="A242" s="157"/>
      <c r="B242" s="157"/>
      <c r="C242" s="167" t="s">
        <v>182</v>
      </c>
      <c r="D242" s="168"/>
      <c r="E242" s="168"/>
      <c r="F242" s="168"/>
      <c r="G242" s="168"/>
      <c r="H242" s="169"/>
      <c r="I242" s="228"/>
      <c r="J242" s="229"/>
      <c r="K242" s="229"/>
      <c r="L242" s="229"/>
      <c r="M242" s="229"/>
      <c r="N242" s="229"/>
      <c r="O242" s="229"/>
      <c r="P242" s="229"/>
      <c r="Q242" s="229"/>
      <c r="R242" s="229"/>
      <c r="S242" s="229"/>
      <c r="T242" s="229"/>
      <c r="U242" s="229"/>
      <c r="V242" s="229"/>
      <c r="W242" s="229"/>
      <c r="X242" s="229"/>
      <c r="Y242" s="229"/>
      <c r="Z242" s="229"/>
    </row>
    <row r="243" spans="1:27" ht="20.100000000000001" customHeight="1" x14ac:dyDescent="0.15">
      <c r="A243" s="157"/>
      <c r="B243" s="157"/>
      <c r="C243" s="170"/>
      <c r="D243" s="175"/>
      <c r="E243" s="342"/>
      <c r="F243" s="171"/>
      <c r="G243" s="171"/>
      <c r="H243" s="171"/>
      <c r="I243" s="180"/>
      <c r="J243" s="180"/>
      <c r="K243" s="180"/>
      <c r="L243" s="180"/>
      <c r="M243" s="180"/>
      <c r="N243" s="180"/>
      <c r="O243" s="180"/>
      <c r="P243" s="180"/>
      <c r="Q243" s="180"/>
      <c r="R243" s="180"/>
      <c r="S243" s="180"/>
      <c r="T243" s="180"/>
      <c r="U243" s="180"/>
      <c r="V243" s="180"/>
      <c r="W243" s="180"/>
      <c r="X243" s="180"/>
      <c r="Y243" s="180"/>
      <c r="Z243" s="179"/>
    </row>
    <row r="244" spans="1:27" ht="30" customHeight="1" x14ac:dyDescent="0.15">
      <c r="A244" s="157"/>
      <c r="B244" s="157"/>
      <c r="C244" s="170"/>
      <c r="D244" s="217" t="s">
        <v>179</v>
      </c>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408"/>
      <c r="AA244" s="202"/>
    </row>
    <row r="245" spans="1:27" ht="20.100000000000001" customHeight="1" x14ac:dyDescent="0.15">
      <c r="A245" s="157"/>
      <c r="B245" s="157"/>
      <c r="C245" s="354"/>
      <c r="D245" s="409" t="s">
        <v>177</v>
      </c>
      <c r="E245" s="410"/>
      <c r="F245" s="410"/>
      <c r="G245" s="410"/>
      <c r="H245" s="410"/>
      <c r="I245" s="410"/>
      <c r="J245" s="410"/>
      <c r="K245" s="411" t="s">
        <v>14</v>
      </c>
      <c r="L245" s="412"/>
      <c r="M245" s="413"/>
      <c r="N245" s="414"/>
      <c r="O245" s="415" t="s">
        <v>227</v>
      </c>
      <c r="P245" s="416"/>
      <c r="Q245" s="416"/>
      <c r="R245" s="417"/>
      <c r="S245" s="411" t="s">
        <v>14</v>
      </c>
      <c r="T245" s="413"/>
      <c r="Z245" s="223"/>
    </row>
    <row r="246" spans="1:27" ht="20.100000000000001" customHeight="1" x14ac:dyDescent="0.15">
      <c r="A246" s="157"/>
      <c r="B246" s="157"/>
      <c r="C246" s="354"/>
      <c r="D246" s="418" t="s">
        <v>62</v>
      </c>
      <c r="E246" s="419"/>
      <c r="F246" s="419"/>
      <c r="G246" s="419"/>
      <c r="H246" s="419"/>
      <c r="I246" s="419"/>
      <c r="J246" s="419"/>
      <c r="K246" s="118"/>
      <c r="L246" s="119"/>
      <c r="M246" s="120"/>
      <c r="N246" s="414"/>
      <c r="O246" s="115"/>
      <c r="P246" s="116"/>
      <c r="Q246" s="116"/>
      <c r="R246" s="117"/>
      <c r="S246" s="118"/>
      <c r="T246" s="121"/>
      <c r="Z246" s="223"/>
    </row>
    <row r="247" spans="1:27" ht="20.100000000000001" customHeight="1" x14ac:dyDescent="0.15">
      <c r="A247" s="157"/>
      <c r="B247" s="157"/>
      <c r="C247" s="354"/>
      <c r="D247" s="420" t="s">
        <v>63</v>
      </c>
      <c r="E247" s="421"/>
      <c r="F247" s="421"/>
      <c r="G247" s="421"/>
      <c r="H247" s="421"/>
      <c r="I247" s="421"/>
      <c r="J247" s="421"/>
      <c r="K247" s="27"/>
      <c r="L247" s="30"/>
      <c r="M247" s="31"/>
      <c r="N247" s="414"/>
      <c r="O247" s="32"/>
      <c r="P247" s="33"/>
      <c r="Q247" s="33"/>
      <c r="R247" s="34"/>
      <c r="S247" s="27"/>
      <c r="T247" s="28"/>
      <c r="Z247" s="223"/>
    </row>
    <row r="248" spans="1:27" ht="20.100000000000001" customHeight="1" x14ac:dyDescent="0.15">
      <c r="A248" s="157"/>
      <c r="B248" s="157"/>
      <c r="C248" s="354"/>
      <c r="D248" s="420" t="s">
        <v>6</v>
      </c>
      <c r="E248" s="421"/>
      <c r="F248" s="421"/>
      <c r="G248" s="421"/>
      <c r="H248" s="421"/>
      <c r="I248" s="421"/>
      <c r="J248" s="421"/>
      <c r="K248" s="27"/>
      <c r="L248" s="30"/>
      <c r="M248" s="31"/>
      <c r="N248" s="414"/>
      <c r="O248" s="32"/>
      <c r="P248" s="33"/>
      <c r="Q248" s="33"/>
      <c r="R248" s="34"/>
      <c r="S248" s="27"/>
      <c r="T248" s="28"/>
      <c r="Z248" s="223"/>
    </row>
    <row r="249" spans="1:27" ht="20.100000000000001" customHeight="1" x14ac:dyDescent="0.15">
      <c r="A249" s="157"/>
      <c r="B249" s="157"/>
      <c r="C249" s="354"/>
      <c r="D249" s="420" t="s">
        <v>7</v>
      </c>
      <c r="E249" s="421"/>
      <c r="F249" s="421"/>
      <c r="G249" s="421"/>
      <c r="H249" s="421"/>
      <c r="I249" s="421"/>
      <c r="J249" s="421"/>
      <c r="K249" s="27"/>
      <c r="L249" s="30"/>
      <c r="M249" s="31"/>
      <c r="N249" s="414"/>
      <c r="O249" s="32"/>
      <c r="P249" s="33"/>
      <c r="Q249" s="33"/>
      <c r="R249" s="34"/>
      <c r="S249" s="27"/>
      <c r="T249" s="28"/>
      <c r="Z249" s="223"/>
    </row>
    <row r="250" spans="1:27" ht="20.100000000000001" customHeight="1" x14ac:dyDescent="0.15">
      <c r="A250" s="157"/>
      <c r="B250" s="157"/>
      <c r="C250" s="354"/>
      <c r="D250" s="420" t="s">
        <v>8</v>
      </c>
      <c r="E250" s="421"/>
      <c r="F250" s="421"/>
      <c r="G250" s="421"/>
      <c r="H250" s="421"/>
      <c r="I250" s="421"/>
      <c r="J250" s="421"/>
      <c r="K250" s="27"/>
      <c r="L250" s="30"/>
      <c r="M250" s="31"/>
      <c r="N250" s="414"/>
      <c r="O250" s="32"/>
      <c r="P250" s="33"/>
      <c r="Q250" s="33"/>
      <c r="R250" s="34"/>
      <c r="S250" s="27"/>
      <c r="T250" s="28"/>
      <c r="Z250" s="223"/>
    </row>
    <row r="251" spans="1:27" ht="20.100000000000001" customHeight="1" x14ac:dyDescent="0.15">
      <c r="A251" s="157"/>
      <c r="B251" s="157"/>
      <c r="C251" s="354"/>
      <c r="D251" s="420" t="s">
        <v>64</v>
      </c>
      <c r="E251" s="421"/>
      <c r="F251" s="421"/>
      <c r="G251" s="421"/>
      <c r="H251" s="421"/>
      <c r="I251" s="421"/>
      <c r="J251" s="421"/>
      <c r="K251" s="27"/>
      <c r="L251" s="30"/>
      <c r="M251" s="31"/>
      <c r="N251" s="414"/>
      <c r="O251" s="32"/>
      <c r="P251" s="33"/>
      <c r="Q251" s="33"/>
      <c r="R251" s="34"/>
      <c r="S251" s="27"/>
      <c r="T251" s="28"/>
      <c r="Z251" s="223"/>
    </row>
    <row r="252" spans="1:27" ht="20.100000000000001" customHeight="1" x14ac:dyDescent="0.15">
      <c r="A252" s="157"/>
      <c r="B252" s="157"/>
      <c r="C252" s="354"/>
      <c r="D252" s="420" t="s">
        <v>65</v>
      </c>
      <c r="E252" s="421"/>
      <c r="F252" s="421"/>
      <c r="G252" s="421"/>
      <c r="H252" s="421"/>
      <c r="I252" s="421"/>
      <c r="J252" s="421"/>
      <c r="K252" s="27"/>
      <c r="L252" s="30"/>
      <c r="M252" s="31"/>
      <c r="N252" s="414"/>
      <c r="O252" s="32"/>
      <c r="P252" s="33"/>
      <c r="Q252" s="33"/>
      <c r="R252" s="34"/>
      <c r="S252" s="27"/>
      <c r="T252" s="28"/>
      <c r="Z252" s="223"/>
    </row>
    <row r="253" spans="1:27" ht="20.100000000000001" customHeight="1" x14ac:dyDescent="0.15">
      <c r="A253" s="157"/>
      <c r="B253" s="157"/>
      <c r="C253" s="354"/>
      <c r="D253" s="420" t="s">
        <v>66</v>
      </c>
      <c r="E253" s="421"/>
      <c r="F253" s="421"/>
      <c r="G253" s="421"/>
      <c r="H253" s="421"/>
      <c r="I253" s="421"/>
      <c r="J253" s="421"/>
      <c r="K253" s="27"/>
      <c r="L253" s="30"/>
      <c r="M253" s="31"/>
      <c r="N253" s="414"/>
      <c r="O253" s="32"/>
      <c r="P253" s="33"/>
      <c r="Q253" s="33"/>
      <c r="R253" s="34"/>
      <c r="S253" s="27"/>
      <c r="T253" s="28"/>
      <c r="Z253" s="223"/>
    </row>
    <row r="254" spans="1:27" ht="20.100000000000001" customHeight="1" x14ac:dyDescent="0.15">
      <c r="A254" s="157"/>
      <c r="B254" s="157"/>
      <c r="C254" s="354"/>
      <c r="D254" s="420" t="s">
        <v>9</v>
      </c>
      <c r="E254" s="421"/>
      <c r="F254" s="421"/>
      <c r="G254" s="421"/>
      <c r="H254" s="421"/>
      <c r="I254" s="421"/>
      <c r="J254" s="421"/>
      <c r="K254" s="27"/>
      <c r="L254" s="30"/>
      <c r="M254" s="31"/>
      <c r="N254" s="414"/>
      <c r="O254" s="32"/>
      <c r="P254" s="33"/>
      <c r="Q254" s="33"/>
      <c r="R254" s="34"/>
      <c r="S254" s="27"/>
      <c r="T254" s="28"/>
      <c r="Z254" s="223"/>
    </row>
    <row r="255" spans="1:27" ht="20.100000000000001" customHeight="1" x14ac:dyDescent="0.15">
      <c r="A255" s="157"/>
      <c r="B255" s="157"/>
      <c r="C255" s="354"/>
      <c r="D255" s="420" t="s">
        <v>10</v>
      </c>
      <c r="E255" s="421"/>
      <c r="F255" s="421"/>
      <c r="G255" s="421"/>
      <c r="H255" s="421"/>
      <c r="I255" s="421"/>
      <c r="J255" s="421"/>
      <c r="K255" s="27"/>
      <c r="L255" s="30"/>
      <c r="M255" s="31"/>
      <c r="N255" s="414"/>
      <c r="O255" s="32"/>
      <c r="P255" s="33"/>
      <c r="Q255" s="33"/>
      <c r="R255" s="34"/>
      <c r="S255" s="27"/>
      <c r="T255" s="28"/>
      <c r="Z255" s="223"/>
    </row>
    <row r="256" spans="1:27" ht="20.100000000000001" customHeight="1" x14ac:dyDescent="0.15">
      <c r="A256" s="157"/>
      <c r="B256" s="157"/>
      <c r="C256" s="354"/>
      <c r="D256" s="420" t="s">
        <v>67</v>
      </c>
      <c r="E256" s="421"/>
      <c r="F256" s="421"/>
      <c r="G256" s="421"/>
      <c r="H256" s="421"/>
      <c r="I256" s="421"/>
      <c r="J256" s="421"/>
      <c r="K256" s="27"/>
      <c r="L256" s="30"/>
      <c r="M256" s="31"/>
      <c r="N256" s="414"/>
      <c r="O256" s="32"/>
      <c r="P256" s="33"/>
      <c r="Q256" s="33"/>
      <c r="R256" s="34"/>
      <c r="S256" s="27"/>
      <c r="T256" s="28"/>
      <c r="Z256" s="223"/>
    </row>
    <row r="257" spans="1:26" ht="20.100000000000001" customHeight="1" x14ac:dyDescent="0.15">
      <c r="A257" s="157"/>
      <c r="B257" s="157"/>
      <c r="C257" s="354"/>
      <c r="D257" s="420" t="s">
        <v>68</v>
      </c>
      <c r="E257" s="421"/>
      <c r="F257" s="421"/>
      <c r="G257" s="421"/>
      <c r="H257" s="421"/>
      <c r="I257" s="421"/>
      <c r="J257" s="421"/>
      <c r="K257" s="27"/>
      <c r="L257" s="30"/>
      <c r="M257" s="31"/>
      <c r="N257" s="414"/>
      <c r="O257" s="32"/>
      <c r="P257" s="33"/>
      <c r="Q257" s="33"/>
      <c r="R257" s="34"/>
      <c r="S257" s="27"/>
      <c r="T257" s="28"/>
      <c r="Z257" s="223"/>
    </row>
    <row r="258" spans="1:26" ht="20.100000000000001" customHeight="1" x14ac:dyDescent="0.15">
      <c r="A258" s="157"/>
      <c r="B258" s="157"/>
      <c r="C258" s="354"/>
      <c r="D258" s="420" t="s">
        <v>5</v>
      </c>
      <c r="E258" s="421"/>
      <c r="F258" s="421"/>
      <c r="G258" s="421"/>
      <c r="H258" s="421"/>
      <c r="I258" s="421"/>
      <c r="J258" s="421"/>
      <c r="K258" s="27"/>
      <c r="L258" s="30"/>
      <c r="M258" s="31"/>
      <c r="N258" s="414"/>
      <c r="O258" s="32"/>
      <c r="P258" s="33"/>
      <c r="Q258" s="33"/>
      <c r="R258" s="34"/>
      <c r="S258" s="27"/>
      <c r="T258" s="28"/>
      <c r="Z258" s="223"/>
    </row>
    <row r="259" spans="1:26" ht="20.100000000000001" customHeight="1" x14ac:dyDescent="0.15">
      <c r="A259" s="157"/>
      <c r="B259" s="157"/>
      <c r="C259" s="354"/>
      <c r="D259" s="420" t="s">
        <v>69</v>
      </c>
      <c r="E259" s="421"/>
      <c r="F259" s="421"/>
      <c r="G259" s="421"/>
      <c r="H259" s="421"/>
      <c r="I259" s="421"/>
      <c r="J259" s="421"/>
      <c r="K259" s="27"/>
      <c r="L259" s="30"/>
      <c r="M259" s="31"/>
      <c r="N259" s="414"/>
      <c r="O259" s="32"/>
      <c r="P259" s="33"/>
      <c r="Q259" s="33"/>
      <c r="R259" s="34"/>
      <c r="S259" s="27"/>
      <c r="T259" s="28"/>
      <c r="Z259" s="223"/>
    </row>
    <row r="260" spans="1:26" ht="20.100000000000001" customHeight="1" x14ac:dyDescent="0.15">
      <c r="A260" s="157"/>
      <c r="B260" s="157"/>
      <c r="C260" s="354"/>
      <c r="D260" s="420" t="s">
        <v>51</v>
      </c>
      <c r="E260" s="421"/>
      <c r="F260" s="421"/>
      <c r="G260" s="421"/>
      <c r="H260" s="421"/>
      <c r="I260" s="421"/>
      <c r="J260" s="421"/>
      <c r="K260" s="27"/>
      <c r="L260" s="30"/>
      <c r="M260" s="31"/>
      <c r="N260" s="414"/>
      <c r="O260" s="32"/>
      <c r="P260" s="33"/>
      <c r="Q260" s="33"/>
      <c r="R260" s="34"/>
      <c r="S260" s="27"/>
      <c r="T260" s="28"/>
      <c r="Z260" s="223"/>
    </row>
    <row r="261" spans="1:26" ht="20.100000000000001" customHeight="1" x14ac:dyDescent="0.15">
      <c r="A261" s="157"/>
      <c r="B261" s="157"/>
      <c r="C261" s="354"/>
      <c r="D261" s="420" t="s">
        <v>52</v>
      </c>
      <c r="E261" s="421"/>
      <c r="F261" s="421"/>
      <c r="G261" s="421"/>
      <c r="H261" s="421"/>
      <c r="I261" s="421"/>
      <c r="J261" s="421"/>
      <c r="K261" s="27"/>
      <c r="L261" s="30"/>
      <c r="M261" s="31"/>
      <c r="N261" s="414"/>
      <c r="O261" s="32"/>
      <c r="P261" s="33"/>
      <c r="Q261" s="33"/>
      <c r="R261" s="34"/>
      <c r="S261" s="27"/>
      <c r="T261" s="28"/>
      <c r="Z261" s="223"/>
    </row>
    <row r="262" spans="1:26" ht="20.100000000000001" customHeight="1" x14ac:dyDescent="0.15">
      <c r="A262" s="157"/>
      <c r="B262" s="157"/>
      <c r="C262" s="354"/>
      <c r="D262" s="420" t="s">
        <v>70</v>
      </c>
      <c r="E262" s="421"/>
      <c r="F262" s="421"/>
      <c r="G262" s="421"/>
      <c r="H262" s="421"/>
      <c r="I262" s="421"/>
      <c r="J262" s="421"/>
      <c r="K262" s="27"/>
      <c r="L262" s="30"/>
      <c r="M262" s="31"/>
      <c r="N262" s="414"/>
      <c r="O262" s="32"/>
      <c r="P262" s="33"/>
      <c r="Q262" s="33"/>
      <c r="R262" s="34"/>
      <c r="S262" s="27"/>
      <c r="T262" s="28"/>
      <c r="Z262" s="223"/>
    </row>
    <row r="263" spans="1:26" ht="20.100000000000001" customHeight="1" x14ac:dyDescent="0.15">
      <c r="A263" s="157"/>
      <c r="B263" s="157"/>
      <c r="C263" s="354"/>
      <c r="D263" s="422" t="s">
        <v>71</v>
      </c>
      <c r="E263" s="421" t="s">
        <v>72</v>
      </c>
      <c r="F263" s="421"/>
      <c r="G263" s="421"/>
      <c r="H263" s="421"/>
      <c r="I263" s="421"/>
      <c r="J263" s="421"/>
      <c r="K263" s="27"/>
      <c r="L263" s="30"/>
      <c r="M263" s="31"/>
      <c r="N263" s="414"/>
      <c r="O263" s="32"/>
      <c r="P263" s="33"/>
      <c r="Q263" s="33"/>
      <c r="R263" s="34"/>
      <c r="S263" s="27"/>
      <c r="T263" s="28"/>
      <c r="Z263" s="223"/>
    </row>
    <row r="264" spans="1:26" ht="20.100000000000001" customHeight="1" x14ac:dyDescent="0.15">
      <c r="A264" s="157"/>
      <c r="B264" s="157"/>
      <c r="C264" s="354"/>
      <c r="D264" s="422"/>
      <c r="E264" s="421" t="s">
        <v>73</v>
      </c>
      <c r="F264" s="421"/>
      <c r="G264" s="421"/>
      <c r="H264" s="421"/>
      <c r="I264" s="421"/>
      <c r="J264" s="421"/>
      <c r="K264" s="27"/>
      <c r="L264" s="30"/>
      <c r="M264" s="31"/>
      <c r="N264" s="414"/>
      <c r="O264" s="32"/>
      <c r="P264" s="33"/>
      <c r="Q264" s="33"/>
      <c r="R264" s="34"/>
      <c r="S264" s="27"/>
      <c r="T264" s="28"/>
      <c r="Z264" s="223"/>
    </row>
    <row r="265" spans="1:26" ht="20.100000000000001" customHeight="1" x14ac:dyDescent="0.15">
      <c r="A265" s="157"/>
      <c r="B265" s="157"/>
      <c r="C265" s="354"/>
      <c r="D265" s="422"/>
      <c r="E265" s="421" t="s">
        <v>74</v>
      </c>
      <c r="F265" s="421"/>
      <c r="G265" s="421"/>
      <c r="H265" s="421"/>
      <c r="I265" s="421"/>
      <c r="J265" s="421"/>
      <c r="K265" s="27"/>
      <c r="L265" s="30"/>
      <c r="M265" s="31"/>
      <c r="N265" s="414"/>
      <c r="O265" s="32"/>
      <c r="P265" s="33"/>
      <c r="Q265" s="33"/>
      <c r="R265" s="34"/>
      <c r="S265" s="27"/>
      <c r="T265" s="28"/>
      <c r="Z265" s="223"/>
    </row>
    <row r="266" spans="1:26" ht="20.100000000000001" customHeight="1" x14ac:dyDescent="0.15">
      <c r="A266" s="157"/>
      <c r="B266" s="157"/>
      <c r="C266" s="354"/>
      <c r="D266" s="422"/>
      <c r="E266" s="421" t="s">
        <v>75</v>
      </c>
      <c r="F266" s="421"/>
      <c r="G266" s="421"/>
      <c r="H266" s="421"/>
      <c r="I266" s="421"/>
      <c r="J266" s="421"/>
      <c r="K266" s="27"/>
      <c r="L266" s="30"/>
      <c r="M266" s="31"/>
      <c r="N266" s="414"/>
      <c r="O266" s="32"/>
      <c r="P266" s="33"/>
      <c r="Q266" s="33"/>
      <c r="R266" s="34"/>
      <c r="S266" s="27"/>
      <c r="T266" s="28"/>
      <c r="Z266" s="223"/>
    </row>
    <row r="267" spans="1:26" ht="20.100000000000001" customHeight="1" x14ac:dyDescent="0.15">
      <c r="A267" s="157"/>
      <c r="B267" s="157"/>
      <c r="C267" s="354"/>
      <c r="D267" s="422"/>
      <c r="E267" s="421" t="s">
        <v>76</v>
      </c>
      <c r="F267" s="421"/>
      <c r="G267" s="421"/>
      <c r="H267" s="421"/>
      <c r="I267" s="421"/>
      <c r="J267" s="421"/>
      <c r="K267" s="27"/>
      <c r="L267" s="30"/>
      <c r="M267" s="31"/>
      <c r="N267" s="414"/>
      <c r="O267" s="32"/>
      <c r="P267" s="33"/>
      <c r="Q267" s="33"/>
      <c r="R267" s="34"/>
      <c r="S267" s="27"/>
      <c r="T267" s="28"/>
      <c r="Z267" s="223"/>
    </row>
    <row r="268" spans="1:26" ht="20.100000000000001" customHeight="1" x14ac:dyDescent="0.15">
      <c r="A268" s="157"/>
      <c r="B268" s="157"/>
      <c r="C268" s="354"/>
      <c r="D268" s="422"/>
      <c r="E268" s="421" t="s">
        <v>77</v>
      </c>
      <c r="F268" s="421"/>
      <c r="G268" s="421"/>
      <c r="H268" s="421"/>
      <c r="I268" s="421"/>
      <c r="J268" s="421"/>
      <c r="K268" s="27"/>
      <c r="L268" s="30"/>
      <c r="M268" s="31"/>
      <c r="N268" s="414"/>
      <c r="O268" s="32"/>
      <c r="P268" s="33"/>
      <c r="Q268" s="33"/>
      <c r="R268" s="34"/>
      <c r="S268" s="27"/>
      <c r="T268" s="28"/>
      <c r="Z268" s="223"/>
    </row>
    <row r="269" spans="1:26" ht="20.100000000000001" customHeight="1" x14ac:dyDescent="0.15">
      <c r="A269" s="157"/>
      <c r="B269" s="157"/>
      <c r="C269" s="354"/>
      <c r="D269" s="422"/>
      <c r="E269" s="421" t="s">
        <v>78</v>
      </c>
      <c r="F269" s="421"/>
      <c r="G269" s="421"/>
      <c r="H269" s="421"/>
      <c r="I269" s="421"/>
      <c r="J269" s="421"/>
      <c r="K269" s="27"/>
      <c r="L269" s="30"/>
      <c r="M269" s="31"/>
      <c r="N269" s="414"/>
      <c r="O269" s="32"/>
      <c r="P269" s="33"/>
      <c r="Q269" s="33"/>
      <c r="R269" s="34"/>
      <c r="S269" s="27"/>
      <c r="T269" s="28"/>
      <c r="Z269" s="223"/>
    </row>
    <row r="270" spans="1:26" ht="20.100000000000001" customHeight="1" x14ac:dyDescent="0.15">
      <c r="A270" s="157"/>
      <c r="B270" s="157"/>
      <c r="C270" s="354"/>
      <c r="D270" s="422"/>
      <c r="E270" s="421" t="s">
        <v>59</v>
      </c>
      <c r="F270" s="421"/>
      <c r="G270" s="421"/>
      <c r="H270" s="421"/>
      <c r="I270" s="421"/>
      <c r="J270" s="421"/>
      <c r="K270" s="27"/>
      <c r="L270" s="30"/>
      <c r="M270" s="31"/>
      <c r="N270" s="414"/>
      <c r="O270" s="32"/>
      <c r="P270" s="33"/>
      <c r="Q270" s="33"/>
      <c r="R270" s="34"/>
      <c r="S270" s="27"/>
      <c r="T270" s="28"/>
      <c r="Z270" s="223"/>
    </row>
    <row r="271" spans="1:26" ht="20.100000000000001" customHeight="1" x14ac:dyDescent="0.15">
      <c r="A271" s="157"/>
      <c r="B271" s="157"/>
      <c r="C271" s="354"/>
      <c r="D271" s="423"/>
      <c r="E271" s="122"/>
      <c r="F271" s="123"/>
      <c r="G271" s="123"/>
      <c r="H271" s="123"/>
      <c r="I271" s="123"/>
      <c r="J271" s="124"/>
      <c r="K271" s="125"/>
      <c r="L271" s="126"/>
      <c r="M271" s="127"/>
      <c r="N271" s="414"/>
      <c r="O271" s="128"/>
      <c r="P271" s="123"/>
      <c r="Q271" s="123"/>
      <c r="R271" s="124"/>
      <c r="S271" s="125"/>
      <c r="T271" s="129"/>
      <c r="Z271" s="223"/>
    </row>
    <row r="272" spans="1:26" ht="20.100000000000001" customHeight="1" x14ac:dyDescent="0.15">
      <c r="A272" s="157"/>
      <c r="B272" s="157"/>
      <c r="C272" s="170"/>
      <c r="K272" s="424"/>
      <c r="L272" s="424"/>
      <c r="M272" s="424"/>
      <c r="Z272" s="223"/>
    </row>
    <row r="273" spans="1:27" ht="20.100000000000001" customHeight="1" x14ac:dyDescent="0.15">
      <c r="A273" s="157"/>
      <c r="B273" s="157"/>
      <c r="C273" s="401"/>
      <c r="D273" s="402"/>
      <c r="E273" s="403"/>
      <c r="F273" s="402"/>
      <c r="G273" s="402"/>
      <c r="H273" s="402"/>
      <c r="I273" s="402"/>
      <c r="J273" s="402"/>
      <c r="K273" s="404"/>
      <c r="L273" s="405"/>
      <c r="M273" s="405"/>
      <c r="N273" s="405"/>
      <c r="O273" s="404"/>
      <c r="P273" s="405"/>
      <c r="Q273" s="405"/>
      <c r="R273" s="405"/>
      <c r="S273" s="404"/>
      <c r="T273" s="405"/>
      <c r="U273" s="405"/>
      <c r="V273" s="405"/>
      <c r="W273" s="405"/>
      <c r="X273" s="405"/>
      <c r="Y273" s="405"/>
      <c r="Z273" s="195"/>
      <c r="AA273" s="191"/>
    </row>
    <row r="274" spans="1:27" ht="20.100000000000001" customHeight="1" x14ac:dyDescent="0.15">
      <c r="A274" s="157"/>
      <c r="B274" s="157"/>
      <c r="C274" s="406"/>
      <c r="D274" s="286"/>
      <c r="E274" s="425"/>
      <c r="F274" s="398"/>
      <c r="G274" s="398"/>
      <c r="H274" s="398"/>
      <c r="I274" s="398"/>
      <c r="J274" s="286"/>
      <c r="K274" s="407"/>
      <c r="L274" s="238"/>
      <c r="M274" s="238"/>
      <c r="N274" s="238"/>
      <c r="O274" s="407"/>
      <c r="P274" s="238"/>
      <c r="Q274" s="238"/>
      <c r="R274" s="238"/>
      <c r="S274" s="407"/>
      <c r="T274" s="238"/>
      <c r="U274" s="238"/>
      <c r="V274" s="238"/>
      <c r="W274" s="238"/>
      <c r="X274" s="238"/>
      <c r="Y274" s="238"/>
      <c r="Z274" s="180"/>
    </row>
    <row r="275" spans="1:27" ht="20.100000000000001" customHeight="1" x14ac:dyDescent="0.15">
      <c r="A275" s="157"/>
      <c r="B275" s="157"/>
      <c r="C275" s="171"/>
    </row>
    <row r="276" spans="1:27" ht="20.100000000000001" customHeight="1" x14ac:dyDescent="0.15">
      <c r="A276" s="157"/>
      <c r="B276" s="157"/>
      <c r="C276" s="167" t="s">
        <v>183</v>
      </c>
      <c r="D276" s="168"/>
      <c r="E276" s="168"/>
      <c r="F276" s="168"/>
      <c r="G276" s="168"/>
      <c r="H276" s="169"/>
    </row>
    <row r="277" spans="1:27" ht="20.100000000000001" customHeight="1" x14ac:dyDescent="0.15">
      <c r="A277" s="157"/>
      <c r="B277" s="157"/>
      <c r="C277" s="170"/>
      <c r="D277" s="171"/>
      <c r="E277" s="171"/>
      <c r="F277" s="171"/>
      <c r="G277" s="171"/>
      <c r="H277" s="171"/>
      <c r="I277" s="172"/>
      <c r="J277" s="172"/>
      <c r="K277" s="172"/>
      <c r="L277" s="172"/>
      <c r="M277" s="172"/>
      <c r="N277" s="172"/>
      <c r="O277" s="172"/>
      <c r="P277" s="172"/>
      <c r="Q277" s="172"/>
      <c r="R277" s="172"/>
      <c r="S277" s="172"/>
      <c r="T277" s="172"/>
      <c r="U277" s="172"/>
      <c r="V277" s="172"/>
      <c r="W277" s="172"/>
      <c r="X277" s="172"/>
      <c r="Y277" s="172"/>
      <c r="Z277" s="173"/>
    </row>
    <row r="278" spans="1:27" ht="20.100000000000001" customHeight="1" x14ac:dyDescent="0.15">
      <c r="A278" s="157"/>
      <c r="B278" s="157"/>
      <c r="C278" s="170"/>
      <c r="D278" s="175">
        <v>1</v>
      </c>
      <c r="E278" s="342" t="s">
        <v>11</v>
      </c>
      <c r="F278" s="342"/>
      <c r="G278" s="342"/>
      <c r="H278" s="342"/>
      <c r="I278" s="77"/>
      <c r="J278" s="77"/>
      <c r="K278" s="77"/>
      <c r="L278" s="77"/>
      <c r="M278" s="77"/>
      <c r="N278" s="426"/>
      <c r="O278" s="426"/>
      <c r="P278" s="426"/>
      <c r="Q278" s="426"/>
      <c r="R278" s="426"/>
      <c r="S278" s="426"/>
      <c r="T278" s="426"/>
      <c r="U278" s="426"/>
      <c r="V278" s="426"/>
      <c r="W278" s="426"/>
      <c r="X278" s="426"/>
      <c r="Y278" s="426"/>
      <c r="Z278" s="427"/>
      <c r="AA278" s="426"/>
    </row>
    <row r="279" spans="1:27" ht="20.100000000000001" customHeight="1" x14ac:dyDescent="0.15">
      <c r="A279" s="157"/>
      <c r="B279" s="157"/>
      <c r="C279" s="170"/>
      <c r="D279" s="175"/>
      <c r="E279" s="428"/>
      <c r="F279" s="428"/>
      <c r="G279" s="428"/>
      <c r="H279" s="428"/>
      <c r="I279" s="186"/>
      <c r="J279" s="429" t="s">
        <v>219</v>
      </c>
      <c r="K279" s="397"/>
      <c r="L279" s="397"/>
      <c r="M279" s="397"/>
      <c r="N279" s="397"/>
      <c r="O279" s="397"/>
      <c r="P279" s="397"/>
      <c r="Q279" s="397"/>
      <c r="R279" s="397"/>
      <c r="S279" s="397"/>
      <c r="T279" s="397"/>
      <c r="U279" s="397"/>
      <c r="V279" s="397"/>
      <c r="W279" s="397"/>
      <c r="X279" s="397"/>
      <c r="Y279" s="397"/>
      <c r="Z279" s="430"/>
      <c r="AA279" s="397"/>
    </row>
    <row r="280" spans="1:27" ht="20.100000000000001" customHeight="1" x14ac:dyDescent="0.15">
      <c r="A280" s="157"/>
      <c r="B280" s="157"/>
      <c r="C280" s="170"/>
      <c r="D280" s="175">
        <v>2</v>
      </c>
      <c r="E280" s="426" t="s">
        <v>12</v>
      </c>
      <c r="F280" s="426"/>
      <c r="G280" s="426"/>
      <c r="H280" s="426"/>
      <c r="I280" s="77"/>
      <c r="J280" s="77"/>
      <c r="K280" s="93"/>
      <c r="L280" s="77"/>
      <c r="M280" s="77"/>
      <c r="N280" s="200"/>
      <c r="O280" s="200"/>
      <c r="P280" s="200"/>
      <c r="Q280" s="200"/>
      <c r="R280" s="200"/>
      <c r="S280" s="200"/>
      <c r="T280" s="200"/>
      <c r="U280" s="200"/>
      <c r="V280" s="200"/>
      <c r="W280" s="200"/>
      <c r="X280" s="200"/>
      <c r="Y280" s="200"/>
      <c r="Z280" s="185"/>
      <c r="AA280" s="200"/>
    </row>
    <row r="281" spans="1:27" ht="20.100000000000001" customHeight="1" x14ac:dyDescent="0.15">
      <c r="A281" s="157"/>
      <c r="B281" s="157"/>
      <c r="C281" s="170"/>
      <c r="D281" s="175"/>
      <c r="E281" s="428"/>
      <c r="F281" s="428"/>
      <c r="G281" s="428"/>
      <c r="H281" s="428"/>
      <c r="I281" s="431"/>
      <c r="J281" s="429" t="s">
        <v>220</v>
      </c>
      <c r="K281" s="397"/>
      <c r="L281" s="397"/>
      <c r="M281" s="397"/>
      <c r="N281" s="397"/>
      <c r="O281" s="397"/>
      <c r="P281" s="397"/>
      <c r="Q281" s="397"/>
      <c r="R281" s="397"/>
      <c r="S281" s="397"/>
      <c r="T281" s="397"/>
      <c r="U281" s="397"/>
      <c r="V281" s="397"/>
      <c r="W281" s="397"/>
      <c r="X281" s="397"/>
      <c r="Y281" s="397"/>
      <c r="Z281" s="430"/>
      <c r="AA281" s="397"/>
    </row>
    <row r="282" spans="1:27" ht="20.100000000000001" customHeight="1" x14ac:dyDescent="0.15">
      <c r="A282" s="157"/>
      <c r="B282" s="157"/>
      <c r="C282" s="170"/>
      <c r="D282" s="175">
        <v>3</v>
      </c>
      <c r="E282" s="426" t="s">
        <v>31</v>
      </c>
      <c r="F282" s="426"/>
      <c r="G282" s="426"/>
      <c r="I282" s="431"/>
      <c r="J282" s="397"/>
      <c r="K282" s="397"/>
      <c r="L282" s="397"/>
      <c r="M282" s="397"/>
      <c r="N282" s="397"/>
      <c r="O282" s="397"/>
      <c r="P282" s="397"/>
      <c r="Q282" s="397"/>
      <c r="R282" s="397"/>
      <c r="S282" s="397"/>
      <c r="T282" s="397"/>
      <c r="U282" s="397"/>
      <c r="V282" s="397"/>
      <c r="W282" s="397"/>
      <c r="X282" s="397"/>
      <c r="Y282" s="397"/>
      <c r="Z282" s="430"/>
      <c r="AA282" s="397"/>
    </row>
    <row r="283" spans="1:27" ht="30" customHeight="1" x14ac:dyDescent="0.15">
      <c r="A283" s="157"/>
      <c r="B283" s="157"/>
      <c r="C283" s="170"/>
      <c r="E283" s="217" t="s">
        <v>228</v>
      </c>
      <c r="F283" s="217"/>
      <c r="G283" s="217"/>
      <c r="H283" s="217"/>
      <c r="I283" s="217"/>
      <c r="J283" s="217"/>
      <c r="K283" s="217"/>
      <c r="L283" s="217"/>
      <c r="M283" s="217"/>
      <c r="N283" s="217"/>
      <c r="O283" s="217"/>
      <c r="P283" s="217"/>
      <c r="Q283" s="217"/>
      <c r="R283" s="217"/>
      <c r="S283" s="217"/>
      <c r="T283" s="217"/>
      <c r="U283" s="217"/>
      <c r="V283" s="217"/>
      <c r="W283" s="217"/>
      <c r="X283" s="217"/>
      <c r="Y283" s="217"/>
      <c r="Z283" s="432"/>
      <c r="AA283" s="180"/>
    </row>
    <row r="284" spans="1:27" ht="30" customHeight="1" x14ac:dyDescent="0.15">
      <c r="A284" s="157"/>
      <c r="B284" s="157"/>
      <c r="C284" s="170"/>
      <c r="D284" s="223"/>
      <c r="E284" s="433" t="s">
        <v>32</v>
      </c>
      <c r="F284" s="434"/>
      <c r="G284" s="434"/>
      <c r="H284" s="434"/>
      <c r="I284" s="435" t="s">
        <v>80</v>
      </c>
      <c r="J284" s="434"/>
      <c r="K284" s="434"/>
      <c r="L284" s="434"/>
      <c r="M284" s="436"/>
      <c r="N284" s="437" t="str">
        <f>"登録年月日
"&amp;日付例</f>
        <v>登録年月日
例)2023/4/1、R5/4/1</v>
      </c>
      <c r="O284" s="437"/>
      <c r="P284" s="437"/>
      <c r="Q284" s="437"/>
      <c r="R284" s="438"/>
      <c r="Z284" s="223"/>
      <c r="AA284" s="180"/>
    </row>
    <row r="285" spans="1:27" ht="20.100000000000001" customHeight="1" x14ac:dyDescent="0.15">
      <c r="A285" s="157"/>
      <c r="B285" s="157"/>
      <c r="C285" s="170"/>
      <c r="D285" s="223"/>
      <c r="E285" s="253" t="s">
        <v>33</v>
      </c>
      <c r="F285" s="254"/>
      <c r="G285" s="254"/>
      <c r="H285" s="254"/>
      <c r="I285" s="112"/>
      <c r="J285" s="113"/>
      <c r="K285" s="113"/>
      <c r="L285" s="113"/>
      <c r="M285" s="114"/>
      <c r="N285" s="52"/>
      <c r="O285" s="53"/>
      <c r="P285" s="53"/>
      <c r="Q285" s="53"/>
      <c r="R285" s="54"/>
      <c r="Z285" s="223"/>
      <c r="AA285" s="180"/>
    </row>
    <row r="286" spans="1:27" ht="20.100000000000001" customHeight="1" x14ac:dyDescent="0.15">
      <c r="A286" s="157"/>
      <c r="B286" s="157"/>
      <c r="C286" s="170"/>
      <c r="D286" s="223"/>
      <c r="E286" s="262" t="s">
        <v>34</v>
      </c>
      <c r="F286" s="263"/>
      <c r="G286" s="263"/>
      <c r="H286" s="263"/>
      <c r="I286" s="39"/>
      <c r="J286" s="40"/>
      <c r="K286" s="40"/>
      <c r="L286" s="40"/>
      <c r="M286" s="41"/>
      <c r="N286" s="55"/>
      <c r="O286" s="56"/>
      <c r="P286" s="56"/>
      <c r="Q286" s="56"/>
      <c r="R286" s="57"/>
      <c r="Z286" s="223"/>
      <c r="AA286" s="180"/>
    </row>
    <row r="287" spans="1:27" ht="20.100000000000001" customHeight="1" x14ac:dyDescent="0.15">
      <c r="A287" s="157"/>
      <c r="B287" s="157"/>
      <c r="C287" s="170"/>
      <c r="D287" s="223"/>
      <c r="E287" s="262" t="s">
        <v>35</v>
      </c>
      <c r="F287" s="263"/>
      <c r="G287" s="263"/>
      <c r="H287" s="263"/>
      <c r="I287" s="39"/>
      <c r="J287" s="40"/>
      <c r="K287" s="40"/>
      <c r="L287" s="40"/>
      <c r="M287" s="41"/>
      <c r="N287" s="55"/>
      <c r="O287" s="56"/>
      <c r="P287" s="56"/>
      <c r="Q287" s="56"/>
      <c r="R287" s="57"/>
      <c r="Z287" s="223"/>
      <c r="AA287" s="180"/>
    </row>
    <row r="288" spans="1:27" ht="20.100000000000001" customHeight="1" x14ac:dyDescent="0.15">
      <c r="A288" s="157"/>
      <c r="B288" s="157"/>
      <c r="C288" s="170"/>
      <c r="D288" s="223"/>
      <c r="E288" s="262" t="s">
        <v>36</v>
      </c>
      <c r="F288" s="263"/>
      <c r="G288" s="263"/>
      <c r="H288" s="263"/>
      <c r="I288" s="39"/>
      <c r="J288" s="40"/>
      <c r="K288" s="40"/>
      <c r="L288" s="40"/>
      <c r="M288" s="41"/>
      <c r="N288" s="55"/>
      <c r="O288" s="56"/>
      <c r="P288" s="56"/>
      <c r="Q288" s="56"/>
      <c r="R288" s="57"/>
      <c r="Z288" s="223"/>
      <c r="AA288" s="180"/>
    </row>
    <row r="289" spans="1:27" ht="20.100000000000001" customHeight="1" x14ac:dyDescent="0.15">
      <c r="A289" s="157"/>
      <c r="B289" s="157"/>
      <c r="C289" s="170"/>
      <c r="D289" s="223"/>
      <c r="E289" s="262" t="s">
        <v>37</v>
      </c>
      <c r="F289" s="263"/>
      <c r="G289" s="263"/>
      <c r="H289" s="263"/>
      <c r="I289" s="39"/>
      <c r="J289" s="40"/>
      <c r="K289" s="40"/>
      <c r="L289" s="40"/>
      <c r="M289" s="41"/>
      <c r="N289" s="55"/>
      <c r="O289" s="56"/>
      <c r="P289" s="56"/>
      <c r="Q289" s="56"/>
      <c r="R289" s="57"/>
      <c r="Z289" s="223"/>
      <c r="AA289" s="180"/>
    </row>
    <row r="290" spans="1:27" ht="20.100000000000001" customHeight="1" x14ac:dyDescent="0.15">
      <c r="A290" s="157"/>
      <c r="B290" s="157"/>
      <c r="C290" s="170"/>
      <c r="D290" s="223"/>
      <c r="E290" s="262" t="s">
        <v>38</v>
      </c>
      <c r="F290" s="263"/>
      <c r="G290" s="263"/>
      <c r="H290" s="263"/>
      <c r="I290" s="39"/>
      <c r="J290" s="40"/>
      <c r="K290" s="40"/>
      <c r="L290" s="40"/>
      <c r="M290" s="41"/>
      <c r="N290" s="55"/>
      <c r="O290" s="56"/>
      <c r="P290" s="56"/>
      <c r="Q290" s="56"/>
      <c r="R290" s="57"/>
      <c r="Z290" s="223"/>
      <c r="AA290" s="180"/>
    </row>
    <row r="291" spans="1:27" ht="20.100000000000001" customHeight="1" x14ac:dyDescent="0.15">
      <c r="A291" s="157"/>
      <c r="B291" s="157"/>
      <c r="C291" s="170"/>
      <c r="D291" s="223"/>
      <c r="E291" s="262" t="s">
        <v>39</v>
      </c>
      <c r="F291" s="263"/>
      <c r="G291" s="263"/>
      <c r="H291" s="263"/>
      <c r="I291" s="39"/>
      <c r="J291" s="40"/>
      <c r="K291" s="40"/>
      <c r="L291" s="40"/>
      <c r="M291" s="41"/>
      <c r="N291" s="55"/>
      <c r="O291" s="56"/>
      <c r="P291" s="56"/>
      <c r="Q291" s="56"/>
      <c r="R291" s="57"/>
      <c r="Z291" s="223"/>
      <c r="AA291" s="180"/>
    </row>
    <row r="292" spans="1:27" ht="20.100000000000001" customHeight="1" x14ac:dyDescent="0.15">
      <c r="A292" s="157"/>
      <c r="B292" s="157"/>
      <c r="C292" s="170"/>
      <c r="D292" s="223"/>
      <c r="E292" s="262" t="s">
        <v>40</v>
      </c>
      <c r="F292" s="263"/>
      <c r="G292" s="263"/>
      <c r="H292" s="263"/>
      <c r="I292" s="39"/>
      <c r="J292" s="40"/>
      <c r="K292" s="40"/>
      <c r="L292" s="40"/>
      <c r="M292" s="41"/>
      <c r="N292" s="55"/>
      <c r="O292" s="56"/>
      <c r="P292" s="56"/>
      <c r="Q292" s="56"/>
      <c r="R292" s="57"/>
      <c r="Z292" s="223"/>
      <c r="AA292" s="180"/>
    </row>
    <row r="293" spans="1:27" ht="20.100000000000001" customHeight="1" x14ac:dyDescent="0.15">
      <c r="A293" s="157"/>
      <c r="B293" s="439"/>
      <c r="C293" s="170"/>
      <c r="D293" s="223"/>
      <c r="E293" s="262" t="s">
        <v>41</v>
      </c>
      <c r="F293" s="263"/>
      <c r="G293" s="263"/>
      <c r="H293" s="263"/>
      <c r="I293" s="39"/>
      <c r="J293" s="40"/>
      <c r="K293" s="40"/>
      <c r="L293" s="40"/>
      <c r="M293" s="41"/>
      <c r="N293" s="55"/>
      <c r="O293" s="56"/>
      <c r="P293" s="56"/>
      <c r="Q293" s="56"/>
      <c r="R293" s="57"/>
      <c r="Z293" s="223"/>
      <c r="AA293" s="180"/>
    </row>
    <row r="294" spans="1:27" ht="20.100000000000001" customHeight="1" x14ac:dyDescent="0.15">
      <c r="A294" s="157"/>
      <c r="B294" s="157"/>
      <c r="C294" s="170"/>
      <c r="D294" s="223"/>
      <c r="E294" s="49"/>
      <c r="F294" s="50"/>
      <c r="G294" s="50"/>
      <c r="H294" s="51"/>
      <c r="I294" s="39"/>
      <c r="J294" s="40"/>
      <c r="K294" s="40"/>
      <c r="L294" s="40"/>
      <c r="M294" s="41"/>
      <c r="N294" s="55"/>
      <c r="O294" s="56"/>
      <c r="P294" s="56"/>
      <c r="Q294" s="56"/>
      <c r="R294" s="57"/>
      <c r="Z294" s="223"/>
      <c r="AA294" s="180"/>
    </row>
    <row r="295" spans="1:27" ht="20.100000000000001" customHeight="1" x14ac:dyDescent="0.15">
      <c r="A295" s="157"/>
      <c r="B295" s="157"/>
      <c r="C295" s="170"/>
      <c r="D295" s="223"/>
      <c r="E295" s="49"/>
      <c r="F295" s="50"/>
      <c r="G295" s="50"/>
      <c r="H295" s="51"/>
      <c r="I295" s="39"/>
      <c r="J295" s="40"/>
      <c r="K295" s="40"/>
      <c r="L295" s="40"/>
      <c r="M295" s="41"/>
      <c r="N295" s="55"/>
      <c r="O295" s="56"/>
      <c r="P295" s="56"/>
      <c r="Q295" s="56"/>
      <c r="R295" s="57"/>
      <c r="Z295" s="223"/>
      <c r="AA295" s="180"/>
    </row>
    <row r="296" spans="1:27" ht="20.100000000000001" customHeight="1" x14ac:dyDescent="0.15">
      <c r="A296" s="157"/>
      <c r="B296" s="157"/>
      <c r="C296" s="170"/>
      <c r="D296" s="223"/>
      <c r="E296" s="49"/>
      <c r="F296" s="50"/>
      <c r="G296" s="50"/>
      <c r="H296" s="51"/>
      <c r="I296" s="39"/>
      <c r="J296" s="40"/>
      <c r="K296" s="40"/>
      <c r="L296" s="40"/>
      <c r="M296" s="41"/>
      <c r="N296" s="55"/>
      <c r="O296" s="56"/>
      <c r="P296" s="56"/>
      <c r="Q296" s="56"/>
      <c r="R296" s="57"/>
      <c r="Z296" s="223"/>
      <c r="AA296" s="180"/>
    </row>
    <row r="297" spans="1:27" ht="20.100000000000001" customHeight="1" x14ac:dyDescent="0.15">
      <c r="A297" s="157"/>
      <c r="B297" s="157"/>
      <c r="C297" s="170"/>
      <c r="D297" s="223"/>
      <c r="E297" s="49"/>
      <c r="F297" s="50"/>
      <c r="G297" s="50"/>
      <c r="H297" s="51"/>
      <c r="I297" s="39"/>
      <c r="J297" s="40"/>
      <c r="K297" s="40"/>
      <c r="L297" s="40"/>
      <c r="M297" s="41"/>
      <c r="N297" s="55"/>
      <c r="O297" s="56"/>
      <c r="P297" s="56"/>
      <c r="Q297" s="56"/>
      <c r="R297" s="57"/>
      <c r="Z297" s="223"/>
      <c r="AA297" s="180"/>
    </row>
    <row r="298" spans="1:27" ht="20.100000000000001" customHeight="1" x14ac:dyDescent="0.15">
      <c r="A298" s="157"/>
      <c r="B298" s="157"/>
      <c r="C298" s="170"/>
      <c r="D298" s="223"/>
      <c r="E298" s="49"/>
      <c r="F298" s="50"/>
      <c r="G298" s="50"/>
      <c r="H298" s="51"/>
      <c r="I298" s="39"/>
      <c r="J298" s="40"/>
      <c r="K298" s="40"/>
      <c r="L298" s="40"/>
      <c r="M298" s="41"/>
      <c r="N298" s="55"/>
      <c r="O298" s="56"/>
      <c r="P298" s="56"/>
      <c r="Q298" s="56"/>
      <c r="R298" s="57"/>
      <c r="Z298" s="223"/>
      <c r="AA298" s="180"/>
    </row>
    <row r="299" spans="1:27" ht="20.100000000000001" customHeight="1" x14ac:dyDescent="0.15">
      <c r="A299" s="157"/>
      <c r="B299" s="157"/>
      <c r="C299" s="170"/>
      <c r="D299" s="223"/>
      <c r="E299" s="85"/>
      <c r="F299" s="86"/>
      <c r="G299" s="86"/>
      <c r="H299" s="87"/>
      <c r="I299" s="46"/>
      <c r="J299" s="47"/>
      <c r="K299" s="47"/>
      <c r="L299" s="47"/>
      <c r="M299" s="48"/>
      <c r="N299" s="133"/>
      <c r="O299" s="134"/>
      <c r="P299" s="134"/>
      <c r="Q299" s="134"/>
      <c r="R299" s="135"/>
      <c r="Z299" s="223"/>
      <c r="AA299" s="180"/>
    </row>
    <row r="300" spans="1:27" ht="20.100000000000001" customHeight="1" x14ac:dyDescent="0.15">
      <c r="A300" s="157"/>
      <c r="B300" s="157"/>
      <c r="C300" s="170"/>
      <c r="D300" s="44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185"/>
      <c r="AA300" s="180"/>
    </row>
    <row r="301" spans="1:27" ht="20.100000000000001" customHeight="1" x14ac:dyDescent="0.15">
      <c r="A301" s="157"/>
      <c r="B301" s="157"/>
      <c r="C301" s="170"/>
      <c r="D301" s="175">
        <v>4</v>
      </c>
      <c r="E301" s="426" t="s">
        <v>195</v>
      </c>
      <c r="F301" s="426"/>
      <c r="G301" s="426"/>
      <c r="I301" s="431"/>
      <c r="J301" s="397"/>
      <c r="K301" s="397"/>
      <c r="L301" s="397"/>
      <c r="M301" s="397"/>
      <c r="N301" s="397"/>
      <c r="O301" s="397"/>
      <c r="P301" s="397"/>
      <c r="Q301" s="397"/>
      <c r="R301" s="397"/>
      <c r="S301" s="397"/>
      <c r="T301" s="397"/>
      <c r="U301" s="397"/>
      <c r="V301" s="397"/>
      <c r="W301" s="397"/>
      <c r="X301" s="397"/>
      <c r="Y301" s="397"/>
      <c r="Z301" s="430"/>
      <c r="AA301" s="397"/>
    </row>
    <row r="302" spans="1:27" ht="30" customHeight="1" x14ac:dyDescent="0.15">
      <c r="A302" s="157"/>
      <c r="B302" s="157"/>
      <c r="C302" s="170"/>
      <c r="E302" s="441" t="s">
        <v>233</v>
      </c>
      <c r="F302" s="217"/>
      <c r="G302" s="217"/>
      <c r="H302" s="217"/>
      <c r="I302" s="217"/>
      <c r="J302" s="217"/>
      <c r="K302" s="217"/>
      <c r="L302" s="217"/>
      <c r="M302" s="217"/>
      <c r="N302" s="217"/>
      <c r="O302" s="217"/>
      <c r="P302" s="217"/>
      <c r="Q302" s="217"/>
      <c r="R302" s="217"/>
      <c r="S302" s="217"/>
      <c r="T302" s="217"/>
      <c r="U302" s="217"/>
      <c r="V302" s="217"/>
      <c r="W302" s="217"/>
      <c r="X302" s="217"/>
      <c r="Y302" s="217"/>
      <c r="Z302" s="432"/>
      <c r="AA302" s="180"/>
    </row>
    <row r="303" spans="1:27" ht="20.100000000000001" customHeight="1" x14ac:dyDescent="0.15">
      <c r="A303" s="157">
        <f>IFERROR(IF(COUNTIF($L304:$L342,"○")+COUNTIF($T304:$T328,"○")&lt;1,1001,0),3)</f>
        <v>1001</v>
      </c>
      <c r="B303" s="539"/>
      <c r="C303" s="170"/>
      <c r="D303" s="223"/>
      <c r="E303" s="442" t="s">
        <v>221</v>
      </c>
      <c r="F303" s="443"/>
      <c r="G303" s="443"/>
      <c r="H303" s="443"/>
      <c r="I303" s="443"/>
      <c r="J303" s="443"/>
      <c r="K303" s="444"/>
      <c r="L303" s="445" t="s">
        <v>13</v>
      </c>
      <c r="M303" s="446"/>
      <c r="N303" s="447" t="s">
        <v>200</v>
      </c>
      <c r="P303" s="240" t="s">
        <v>113</v>
      </c>
      <c r="Q303" s="241"/>
      <c r="R303" s="241"/>
      <c r="S303" s="242"/>
      <c r="T303" s="448" t="s">
        <v>13</v>
      </c>
      <c r="U303" s="449"/>
      <c r="V303" s="450" t="s">
        <v>200</v>
      </c>
      <c r="W303" s="448"/>
      <c r="X303" s="448"/>
      <c r="Y303" s="449"/>
      <c r="Z303" s="223"/>
    </row>
    <row r="304" spans="1:27" ht="20.100000000000001" customHeight="1" x14ac:dyDescent="0.15">
      <c r="A304" s="180"/>
      <c r="B304" s="157"/>
      <c r="C304" s="174"/>
      <c r="D304" s="223"/>
      <c r="E304" s="451" t="s">
        <v>214</v>
      </c>
      <c r="F304" s="452" t="s">
        <v>81</v>
      </c>
      <c r="G304" s="452"/>
      <c r="H304" s="452"/>
      <c r="I304" s="452"/>
      <c r="J304" s="452"/>
      <c r="K304" s="453"/>
      <c r="L304" s="140"/>
      <c r="M304" s="141"/>
      <c r="N304" s="454"/>
      <c r="P304" s="455" t="s">
        <v>213</v>
      </c>
      <c r="Q304" s="456" t="s">
        <v>203</v>
      </c>
      <c r="R304" s="457"/>
      <c r="S304" s="458"/>
      <c r="T304" s="140"/>
      <c r="U304" s="141"/>
      <c r="V304" s="459"/>
      <c r="W304" s="460"/>
      <c r="X304" s="460"/>
      <c r="Y304" s="461"/>
      <c r="Z304" s="223"/>
    </row>
    <row r="305" spans="1:26" ht="20.100000000000001" customHeight="1" x14ac:dyDescent="0.15">
      <c r="A305" s="157"/>
      <c r="B305" s="157"/>
      <c r="C305" s="174"/>
      <c r="D305" s="223"/>
      <c r="E305" s="462"/>
      <c r="F305" s="463" t="s">
        <v>82</v>
      </c>
      <c r="G305" s="463"/>
      <c r="H305" s="463"/>
      <c r="I305" s="463"/>
      <c r="J305" s="463"/>
      <c r="K305" s="464"/>
      <c r="L305" s="136"/>
      <c r="M305" s="137"/>
      <c r="N305" s="465"/>
      <c r="P305" s="466"/>
      <c r="Q305" s="381" t="s">
        <v>204</v>
      </c>
      <c r="R305" s="382"/>
      <c r="S305" s="384"/>
      <c r="T305" s="136"/>
      <c r="U305" s="137"/>
      <c r="V305" s="467"/>
      <c r="W305" s="468"/>
      <c r="X305" s="468"/>
      <c r="Y305" s="469"/>
      <c r="Z305" s="223"/>
    </row>
    <row r="306" spans="1:26" ht="20.100000000000001" customHeight="1" x14ac:dyDescent="0.15">
      <c r="A306" s="157"/>
      <c r="B306" s="157"/>
      <c r="C306" s="174"/>
      <c r="D306" s="223"/>
      <c r="E306" s="470"/>
      <c r="F306" s="471" t="s">
        <v>83</v>
      </c>
      <c r="G306" s="471"/>
      <c r="H306" s="471"/>
      <c r="I306" s="471"/>
      <c r="J306" s="471"/>
      <c r="K306" s="472"/>
      <c r="L306" s="138"/>
      <c r="M306" s="139"/>
      <c r="N306" s="473"/>
      <c r="P306" s="466"/>
      <c r="Q306" s="381" t="s">
        <v>205</v>
      </c>
      <c r="R306" s="382"/>
      <c r="S306" s="384"/>
      <c r="T306" s="136"/>
      <c r="U306" s="137"/>
      <c r="V306" s="467"/>
      <c r="W306" s="468"/>
      <c r="X306" s="468"/>
      <c r="Y306" s="469"/>
      <c r="Z306" s="223"/>
    </row>
    <row r="307" spans="1:26" ht="20.100000000000001" customHeight="1" x14ac:dyDescent="0.15">
      <c r="A307" s="157"/>
      <c r="B307" s="157"/>
      <c r="C307" s="174"/>
      <c r="E307" s="455" t="s">
        <v>212</v>
      </c>
      <c r="F307" s="474" t="s">
        <v>215</v>
      </c>
      <c r="G307" s="474"/>
      <c r="H307" s="474"/>
      <c r="I307" s="474"/>
      <c r="J307" s="474"/>
      <c r="K307" s="475"/>
      <c r="L307" s="140"/>
      <c r="M307" s="141"/>
      <c r="N307" s="476"/>
      <c r="P307" s="466"/>
      <c r="Q307" s="381" t="s">
        <v>206</v>
      </c>
      <c r="R307" s="382"/>
      <c r="S307" s="384"/>
      <c r="T307" s="136"/>
      <c r="U307" s="137"/>
      <c r="V307" s="467"/>
      <c r="W307" s="468"/>
      <c r="X307" s="468"/>
      <c r="Y307" s="469"/>
      <c r="Z307" s="223"/>
    </row>
    <row r="308" spans="1:26" ht="20.100000000000001" customHeight="1" x14ac:dyDescent="0.15">
      <c r="A308" s="157"/>
      <c r="B308" s="157"/>
      <c r="C308" s="174"/>
      <c r="E308" s="466"/>
      <c r="F308" s="463" t="s">
        <v>97</v>
      </c>
      <c r="G308" s="463"/>
      <c r="H308" s="463"/>
      <c r="I308" s="463"/>
      <c r="J308" s="463"/>
      <c r="K308" s="477"/>
      <c r="L308" s="136"/>
      <c r="M308" s="137"/>
      <c r="N308" s="465"/>
      <c r="P308" s="466"/>
      <c r="Q308" s="381" t="s">
        <v>207</v>
      </c>
      <c r="R308" s="382"/>
      <c r="S308" s="384"/>
      <c r="T308" s="136"/>
      <c r="U308" s="137"/>
      <c r="V308" s="467"/>
      <c r="W308" s="468"/>
      <c r="X308" s="468"/>
      <c r="Y308" s="469"/>
      <c r="Z308" s="223"/>
    </row>
    <row r="309" spans="1:26" ht="20.100000000000001" customHeight="1" x14ac:dyDescent="0.15">
      <c r="A309" s="157"/>
      <c r="B309" s="157"/>
      <c r="C309" s="174"/>
      <c r="E309" s="466"/>
      <c r="F309" s="463" t="s">
        <v>196</v>
      </c>
      <c r="G309" s="463"/>
      <c r="H309" s="463"/>
      <c r="I309" s="463"/>
      <c r="J309" s="463"/>
      <c r="K309" s="477"/>
      <c r="L309" s="136"/>
      <c r="M309" s="137"/>
      <c r="N309" s="465"/>
      <c r="P309" s="466"/>
      <c r="Q309" s="381" t="s">
        <v>208</v>
      </c>
      <c r="R309" s="382"/>
      <c r="S309" s="384"/>
      <c r="T309" s="136"/>
      <c r="U309" s="137"/>
      <c r="V309" s="467"/>
      <c r="W309" s="468"/>
      <c r="X309" s="468"/>
      <c r="Y309" s="469"/>
      <c r="Z309" s="223"/>
    </row>
    <row r="310" spans="1:26" ht="20.100000000000001" customHeight="1" x14ac:dyDescent="0.15">
      <c r="A310" s="157"/>
      <c r="B310" s="157"/>
      <c r="C310" s="174"/>
      <c r="E310" s="466"/>
      <c r="F310" s="463" t="s">
        <v>84</v>
      </c>
      <c r="G310" s="463"/>
      <c r="H310" s="463"/>
      <c r="I310" s="463"/>
      <c r="J310" s="463"/>
      <c r="K310" s="477"/>
      <c r="L310" s="136"/>
      <c r="M310" s="137"/>
      <c r="N310" s="465"/>
      <c r="P310" s="466"/>
      <c r="Q310" s="381" t="s">
        <v>209</v>
      </c>
      <c r="R310" s="382"/>
      <c r="S310" s="384"/>
      <c r="T310" s="136"/>
      <c r="U310" s="137"/>
      <c r="V310" s="467"/>
      <c r="W310" s="468"/>
      <c r="X310" s="468"/>
      <c r="Y310" s="469"/>
      <c r="Z310" s="223"/>
    </row>
    <row r="311" spans="1:26" ht="20.100000000000001" customHeight="1" x14ac:dyDescent="0.15">
      <c r="A311" s="157"/>
      <c r="B311" s="157"/>
      <c r="C311" s="174"/>
      <c r="E311" s="466"/>
      <c r="F311" s="463" t="s">
        <v>0</v>
      </c>
      <c r="G311" s="463"/>
      <c r="H311" s="463"/>
      <c r="I311" s="463"/>
      <c r="J311" s="463"/>
      <c r="K311" s="477"/>
      <c r="L311" s="136"/>
      <c r="M311" s="137"/>
      <c r="N311" s="465"/>
      <c r="P311" s="466"/>
      <c r="Q311" s="381" t="s">
        <v>210</v>
      </c>
      <c r="R311" s="382"/>
      <c r="S311" s="384"/>
      <c r="T311" s="136"/>
      <c r="U311" s="137"/>
      <c r="V311" s="467"/>
      <c r="W311" s="468"/>
      <c r="X311" s="468"/>
      <c r="Y311" s="469"/>
      <c r="Z311" s="223"/>
    </row>
    <row r="312" spans="1:26" ht="20.100000000000001" customHeight="1" x14ac:dyDescent="0.15">
      <c r="A312" s="157"/>
      <c r="B312" s="157"/>
      <c r="C312" s="174"/>
      <c r="E312" s="466"/>
      <c r="F312" s="463" t="s">
        <v>1</v>
      </c>
      <c r="G312" s="463"/>
      <c r="H312" s="463"/>
      <c r="I312" s="463"/>
      <c r="J312" s="463"/>
      <c r="K312" s="477"/>
      <c r="L312" s="136"/>
      <c r="M312" s="137"/>
      <c r="N312" s="465"/>
      <c r="P312" s="478"/>
      <c r="Q312" s="479" t="s">
        <v>211</v>
      </c>
      <c r="R312" s="480"/>
      <c r="S312" s="481"/>
      <c r="T312" s="138"/>
      <c r="U312" s="139"/>
      <c r="V312" s="482"/>
      <c r="W312" s="483"/>
      <c r="X312" s="483"/>
      <c r="Y312" s="484"/>
      <c r="Z312" s="223"/>
    </row>
    <row r="313" spans="1:26" ht="20.100000000000001" customHeight="1" x14ac:dyDescent="0.15">
      <c r="A313" s="157"/>
      <c r="B313" s="157"/>
      <c r="C313" s="174"/>
      <c r="E313" s="466"/>
      <c r="F313" s="463" t="s">
        <v>2</v>
      </c>
      <c r="G313" s="463"/>
      <c r="H313" s="463"/>
      <c r="I313" s="463"/>
      <c r="J313" s="463"/>
      <c r="K313" s="477"/>
      <c r="L313" s="136"/>
      <c r="M313" s="137"/>
      <c r="N313" s="465"/>
      <c r="P313" s="415" t="s">
        <v>60</v>
      </c>
      <c r="Q313" s="416"/>
      <c r="R313" s="416"/>
      <c r="S313" s="485"/>
      <c r="T313" s="146"/>
      <c r="U313" s="147"/>
      <c r="V313" s="486"/>
      <c r="W313" s="487"/>
      <c r="X313" s="487"/>
      <c r="Y313" s="488"/>
      <c r="Z313" s="223"/>
    </row>
    <row r="314" spans="1:26" ht="20.100000000000001" customHeight="1" x14ac:dyDescent="0.15">
      <c r="A314" s="157"/>
      <c r="B314" s="157"/>
      <c r="C314" s="174"/>
      <c r="E314" s="466"/>
      <c r="F314" s="463" t="s">
        <v>197</v>
      </c>
      <c r="G314" s="463"/>
      <c r="H314" s="463"/>
      <c r="I314" s="463"/>
      <c r="J314" s="463"/>
      <c r="K314" s="477"/>
      <c r="L314" s="136"/>
      <c r="M314" s="137"/>
      <c r="N314" s="465"/>
      <c r="P314" s="489" t="s">
        <v>37</v>
      </c>
      <c r="Q314" s="475" t="s">
        <v>98</v>
      </c>
      <c r="R314" s="490"/>
      <c r="S314" s="491"/>
      <c r="T314" s="140"/>
      <c r="U314" s="144"/>
      <c r="V314" s="140"/>
      <c r="W314" s="142"/>
      <c r="X314" s="142"/>
      <c r="Y314" s="141"/>
      <c r="Z314" s="223"/>
    </row>
    <row r="315" spans="1:26" ht="20.100000000000001" customHeight="1" x14ac:dyDescent="0.15">
      <c r="A315" s="157"/>
      <c r="B315" s="157"/>
      <c r="C315" s="174"/>
      <c r="E315" s="466"/>
      <c r="F315" s="463" t="s">
        <v>198</v>
      </c>
      <c r="G315" s="463"/>
      <c r="H315" s="463"/>
      <c r="I315" s="463"/>
      <c r="J315" s="463"/>
      <c r="K315" s="477"/>
      <c r="L315" s="136"/>
      <c r="M315" s="137"/>
      <c r="N315" s="465"/>
      <c r="P315" s="492"/>
      <c r="Q315" s="477" t="s">
        <v>99</v>
      </c>
      <c r="R315" s="493"/>
      <c r="S315" s="494"/>
      <c r="T315" s="136"/>
      <c r="U315" s="145"/>
      <c r="V315" s="136"/>
      <c r="W315" s="143"/>
      <c r="X315" s="143"/>
      <c r="Y315" s="137"/>
      <c r="Z315" s="223"/>
    </row>
    <row r="316" spans="1:26" ht="20.100000000000001" customHeight="1" x14ac:dyDescent="0.15">
      <c r="A316" s="157"/>
      <c r="B316" s="157"/>
      <c r="C316" s="174"/>
      <c r="E316" s="466"/>
      <c r="F316" s="463" t="s">
        <v>216</v>
      </c>
      <c r="G316" s="463"/>
      <c r="H316" s="463"/>
      <c r="I316" s="463"/>
      <c r="J316" s="463"/>
      <c r="K316" s="477"/>
      <c r="L316" s="136"/>
      <c r="M316" s="137"/>
      <c r="N316" s="465"/>
      <c r="P316" s="492"/>
      <c r="Q316" s="477" t="s">
        <v>100</v>
      </c>
      <c r="R316" s="493"/>
      <c r="S316" s="494"/>
      <c r="T316" s="136"/>
      <c r="U316" s="145"/>
      <c r="V316" s="136"/>
      <c r="W316" s="143"/>
      <c r="X316" s="143"/>
      <c r="Y316" s="137"/>
      <c r="Z316" s="223"/>
    </row>
    <row r="317" spans="1:26" ht="20.100000000000001" customHeight="1" x14ac:dyDescent="0.15">
      <c r="A317" s="157"/>
      <c r="B317" s="157"/>
      <c r="C317" s="174"/>
      <c r="E317" s="466"/>
      <c r="F317" s="463" t="s">
        <v>217</v>
      </c>
      <c r="G317" s="463"/>
      <c r="H317" s="463"/>
      <c r="I317" s="463"/>
      <c r="J317" s="463"/>
      <c r="K317" s="477"/>
      <c r="L317" s="136"/>
      <c r="M317" s="137"/>
      <c r="N317" s="465"/>
      <c r="P317" s="492"/>
      <c r="Q317" s="477" t="s">
        <v>101</v>
      </c>
      <c r="R317" s="493"/>
      <c r="S317" s="494"/>
      <c r="T317" s="136"/>
      <c r="U317" s="145"/>
      <c r="V317" s="136"/>
      <c r="W317" s="143"/>
      <c r="X317" s="143"/>
      <c r="Y317" s="137"/>
      <c r="Z317" s="223"/>
    </row>
    <row r="318" spans="1:26" ht="20.100000000000001" customHeight="1" x14ac:dyDescent="0.15">
      <c r="A318" s="157"/>
      <c r="B318" s="157"/>
      <c r="C318" s="174"/>
      <c r="E318" s="466"/>
      <c r="F318" s="463" t="s">
        <v>218</v>
      </c>
      <c r="G318" s="463"/>
      <c r="H318" s="463"/>
      <c r="I318" s="463"/>
      <c r="J318" s="463"/>
      <c r="K318" s="477"/>
      <c r="L318" s="136"/>
      <c r="M318" s="137"/>
      <c r="N318" s="465"/>
      <c r="O318" s="200"/>
      <c r="P318" s="492"/>
      <c r="Q318" s="477" t="s">
        <v>102</v>
      </c>
      <c r="R318" s="493"/>
      <c r="S318" s="494"/>
      <c r="T318" s="136"/>
      <c r="U318" s="145"/>
      <c r="V318" s="136"/>
      <c r="W318" s="143"/>
      <c r="X318" s="143"/>
      <c r="Y318" s="137"/>
      <c r="Z318" s="223"/>
    </row>
    <row r="319" spans="1:26" ht="20.100000000000001" customHeight="1" x14ac:dyDescent="0.15">
      <c r="A319" s="157"/>
      <c r="B319" s="157"/>
      <c r="C319" s="174"/>
      <c r="E319" s="466"/>
      <c r="F319" s="463" t="s">
        <v>199</v>
      </c>
      <c r="G319" s="463"/>
      <c r="H319" s="463"/>
      <c r="I319" s="463"/>
      <c r="J319" s="463"/>
      <c r="K319" s="477"/>
      <c r="L319" s="136"/>
      <c r="M319" s="137"/>
      <c r="N319" s="465"/>
      <c r="O319" s="200"/>
      <c r="P319" s="492"/>
      <c r="Q319" s="477" t="s">
        <v>103</v>
      </c>
      <c r="R319" s="493"/>
      <c r="S319" s="494"/>
      <c r="T319" s="136"/>
      <c r="U319" s="145"/>
      <c r="V319" s="136"/>
      <c r="W319" s="143"/>
      <c r="X319" s="143"/>
      <c r="Y319" s="137"/>
      <c r="Z319" s="223"/>
    </row>
    <row r="320" spans="1:26" ht="20.100000000000001" customHeight="1" x14ac:dyDescent="0.15">
      <c r="A320" s="157"/>
      <c r="B320" s="157"/>
      <c r="C320" s="174"/>
      <c r="E320" s="466"/>
      <c r="F320" s="463" t="s">
        <v>85</v>
      </c>
      <c r="G320" s="463"/>
      <c r="H320" s="463"/>
      <c r="I320" s="463"/>
      <c r="J320" s="463"/>
      <c r="K320" s="477"/>
      <c r="L320" s="136"/>
      <c r="M320" s="137"/>
      <c r="N320" s="465"/>
      <c r="O320" s="200"/>
      <c r="P320" s="492"/>
      <c r="Q320" s="477" t="s">
        <v>104</v>
      </c>
      <c r="R320" s="493"/>
      <c r="S320" s="494"/>
      <c r="T320" s="136"/>
      <c r="U320" s="145"/>
      <c r="V320" s="136"/>
      <c r="W320" s="143"/>
      <c r="X320" s="143"/>
      <c r="Y320" s="137"/>
      <c r="Z320" s="223"/>
    </row>
    <row r="321" spans="1:26" ht="20.100000000000001" customHeight="1" x14ac:dyDescent="0.15">
      <c r="A321" s="157"/>
      <c r="B321" s="157"/>
      <c r="C321" s="174"/>
      <c r="E321" s="478"/>
      <c r="F321" s="471" t="s">
        <v>86</v>
      </c>
      <c r="G321" s="471"/>
      <c r="H321" s="471"/>
      <c r="I321" s="471"/>
      <c r="J321" s="471"/>
      <c r="K321" s="495"/>
      <c r="L321" s="138"/>
      <c r="M321" s="139"/>
      <c r="N321" s="496"/>
      <c r="O321" s="200"/>
      <c r="P321" s="492"/>
      <c r="Q321" s="477" t="s">
        <v>255</v>
      </c>
      <c r="R321" s="493"/>
      <c r="S321" s="494"/>
      <c r="T321" s="136"/>
      <c r="U321" s="145"/>
      <c r="V321" s="136"/>
      <c r="W321" s="143"/>
      <c r="X321" s="143"/>
      <c r="Y321" s="137"/>
      <c r="Z321" s="223"/>
    </row>
    <row r="322" spans="1:26" ht="20.100000000000001" customHeight="1" x14ac:dyDescent="0.15">
      <c r="A322" s="157"/>
      <c r="B322" s="157"/>
      <c r="C322" s="174"/>
      <c r="E322" s="455" t="s">
        <v>192</v>
      </c>
      <c r="F322" s="474" t="s">
        <v>114</v>
      </c>
      <c r="G322" s="474"/>
      <c r="H322" s="474"/>
      <c r="I322" s="474"/>
      <c r="J322" s="474"/>
      <c r="K322" s="475"/>
      <c r="L322" s="140"/>
      <c r="M322" s="141"/>
      <c r="N322" s="7"/>
      <c r="O322" s="200"/>
      <c r="P322" s="492"/>
      <c r="Q322" s="477" t="s">
        <v>152</v>
      </c>
      <c r="R322" s="493"/>
      <c r="S322" s="494"/>
      <c r="T322" s="136"/>
      <c r="U322" s="145"/>
      <c r="V322" s="497"/>
      <c r="W322" s="468"/>
      <c r="X322" s="468"/>
      <c r="Y322" s="469"/>
      <c r="Z322" s="223"/>
    </row>
    <row r="323" spans="1:26" ht="20.100000000000001" customHeight="1" x14ac:dyDescent="0.15">
      <c r="A323" s="157"/>
      <c r="B323" s="157"/>
      <c r="C323" s="174"/>
      <c r="E323" s="466"/>
      <c r="F323" s="463" t="s">
        <v>88</v>
      </c>
      <c r="G323" s="463"/>
      <c r="H323" s="463"/>
      <c r="I323" s="463"/>
      <c r="J323" s="463"/>
      <c r="K323" s="477"/>
      <c r="L323" s="136"/>
      <c r="M323" s="137"/>
      <c r="N323" s="8"/>
      <c r="O323" s="200"/>
      <c r="P323" s="498"/>
      <c r="Q323" s="495" t="s">
        <v>105</v>
      </c>
      <c r="R323" s="499"/>
      <c r="S323" s="500"/>
      <c r="T323" s="138"/>
      <c r="U323" s="139"/>
      <c r="V323" s="501"/>
      <c r="W323" s="502"/>
      <c r="X323" s="502"/>
      <c r="Y323" s="503"/>
      <c r="Z323" s="223"/>
    </row>
    <row r="324" spans="1:26" ht="20.100000000000001" customHeight="1" x14ac:dyDescent="0.15">
      <c r="A324" s="157"/>
      <c r="B324" s="157"/>
      <c r="C324" s="174"/>
      <c r="E324" s="466"/>
      <c r="F324" s="463" t="s">
        <v>89</v>
      </c>
      <c r="G324" s="463"/>
      <c r="H324" s="463"/>
      <c r="I324" s="463"/>
      <c r="J324" s="463"/>
      <c r="K324" s="477"/>
      <c r="L324" s="136"/>
      <c r="M324" s="137"/>
      <c r="N324" s="8"/>
      <c r="O324" s="200"/>
      <c r="P324" s="489" t="s">
        <v>61</v>
      </c>
      <c r="Q324" s="504" t="s">
        <v>106</v>
      </c>
      <c r="R324" s="505"/>
      <c r="S324" s="506"/>
      <c r="T324" s="140"/>
      <c r="U324" s="141"/>
      <c r="V324" s="507"/>
      <c r="W324" s="508"/>
      <c r="X324" s="508"/>
      <c r="Y324" s="509"/>
      <c r="Z324" s="223"/>
    </row>
    <row r="325" spans="1:26" ht="20.100000000000001" customHeight="1" x14ac:dyDescent="0.15">
      <c r="A325" s="157"/>
      <c r="B325" s="157"/>
      <c r="C325" s="174"/>
      <c r="E325" s="466"/>
      <c r="F325" s="463" t="s">
        <v>90</v>
      </c>
      <c r="G325" s="463"/>
      <c r="H325" s="463"/>
      <c r="I325" s="463"/>
      <c r="J325" s="463"/>
      <c r="K325" s="477"/>
      <c r="L325" s="136"/>
      <c r="M325" s="137"/>
      <c r="N325" s="8"/>
      <c r="O325" s="200"/>
      <c r="P325" s="492"/>
      <c r="Q325" s="477" t="s">
        <v>107</v>
      </c>
      <c r="R325" s="493"/>
      <c r="S325" s="494"/>
      <c r="T325" s="136"/>
      <c r="U325" s="137"/>
      <c r="V325" s="510"/>
      <c r="W325" s="511"/>
      <c r="X325" s="511"/>
      <c r="Y325" s="512"/>
      <c r="Z325" s="223"/>
    </row>
    <row r="326" spans="1:26" ht="20.100000000000001" customHeight="1" x14ac:dyDescent="0.15">
      <c r="A326" s="157"/>
      <c r="B326" s="157"/>
      <c r="C326" s="174"/>
      <c r="E326" s="466"/>
      <c r="F326" s="463" t="s">
        <v>115</v>
      </c>
      <c r="G326" s="463"/>
      <c r="H326" s="463"/>
      <c r="I326" s="463"/>
      <c r="J326" s="463"/>
      <c r="K326" s="477"/>
      <c r="L326" s="136"/>
      <c r="M326" s="137"/>
      <c r="N326" s="8"/>
      <c r="O326" s="200"/>
      <c r="P326" s="492"/>
      <c r="Q326" s="477" t="s">
        <v>108</v>
      </c>
      <c r="R326" s="493"/>
      <c r="S326" s="494"/>
      <c r="T326" s="136"/>
      <c r="U326" s="137"/>
      <c r="V326" s="510"/>
      <c r="W326" s="511"/>
      <c r="X326" s="511"/>
      <c r="Y326" s="512"/>
      <c r="Z326" s="223"/>
    </row>
    <row r="327" spans="1:26" ht="20.100000000000001" customHeight="1" x14ac:dyDescent="0.15">
      <c r="A327" s="157"/>
      <c r="B327" s="157"/>
      <c r="C327" s="174"/>
      <c r="E327" s="466"/>
      <c r="F327" s="463" t="s">
        <v>201</v>
      </c>
      <c r="G327" s="463"/>
      <c r="H327" s="463"/>
      <c r="I327" s="463"/>
      <c r="J327" s="463"/>
      <c r="K327" s="477"/>
      <c r="L327" s="136"/>
      <c r="M327" s="137"/>
      <c r="N327" s="8"/>
      <c r="O327" s="200"/>
      <c r="P327" s="492"/>
      <c r="Q327" s="477" t="s">
        <v>109</v>
      </c>
      <c r="R327" s="493"/>
      <c r="S327" s="494"/>
      <c r="T327" s="136"/>
      <c r="U327" s="137"/>
      <c r="V327" s="510"/>
      <c r="W327" s="511"/>
      <c r="X327" s="511"/>
      <c r="Y327" s="512"/>
      <c r="Z327" s="223"/>
    </row>
    <row r="328" spans="1:26" ht="20.100000000000001" customHeight="1" x14ac:dyDescent="0.15">
      <c r="A328" s="157"/>
      <c r="B328" s="157"/>
      <c r="C328" s="174"/>
      <c r="E328" s="466"/>
      <c r="F328" s="463" t="s">
        <v>116</v>
      </c>
      <c r="G328" s="463"/>
      <c r="H328" s="463"/>
      <c r="I328" s="463"/>
      <c r="J328" s="463"/>
      <c r="K328" s="477"/>
      <c r="L328" s="136"/>
      <c r="M328" s="137"/>
      <c r="N328" s="8"/>
      <c r="O328" s="200"/>
      <c r="P328" s="498"/>
      <c r="Q328" s="495" t="s">
        <v>234</v>
      </c>
      <c r="R328" s="499"/>
      <c r="S328" s="500"/>
      <c r="T328" s="138"/>
      <c r="U328" s="139"/>
      <c r="V328" s="501"/>
      <c r="W328" s="502"/>
      <c r="X328" s="502"/>
      <c r="Y328" s="503"/>
      <c r="Z328" s="223"/>
    </row>
    <row r="329" spans="1:26" ht="20.100000000000001" customHeight="1" x14ac:dyDescent="0.15">
      <c r="A329" s="157"/>
      <c r="B329" s="157"/>
      <c r="C329" s="174"/>
      <c r="E329" s="466"/>
      <c r="F329" s="463" t="s">
        <v>95</v>
      </c>
      <c r="G329" s="463"/>
      <c r="H329" s="463"/>
      <c r="I329" s="463"/>
      <c r="J329" s="463"/>
      <c r="K329" s="477"/>
      <c r="L329" s="136"/>
      <c r="M329" s="137"/>
      <c r="N329" s="8"/>
      <c r="O329" s="200"/>
      <c r="P329" s="513" t="str">
        <f>"*1 具体的な内容を ("&amp;D344&amp;")"&amp;E344&amp;" に入力してください。"</f>
        <v>*1 具体的な内容を (5)その他の具体的な内容 に入力してください。</v>
      </c>
      <c r="X329" s="200"/>
      <c r="Z329" s="223"/>
    </row>
    <row r="330" spans="1:26" ht="20.100000000000001" customHeight="1" x14ac:dyDescent="0.15">
      <c r="A330" s="157"/>
      <c r="B330" s="157"/>
      <c r="C330" s="174"/>
      <c r="E330" s="466"/>
      <c r="F330" s="463" t="s">
        <v>117</v>
      </c>
      <c r="G330" s="463"/>
      <c r="H330" s="463"/>
      <c r="I330" s="463"/>
      <c r="J330" s="463"/>
      <c r="K330" s="477"/>
      <c r="L330" s="136"/>
      <c r="M330" s="137"/>
      <c r="N330" s="8"/>
      <c r="O330" s="200"/>
      <c r="P330" s="200"/>
      <c r="X330" s="200"/>
      <c r="Z330" s="223"/>
    </row>
    <row r="331" spans="1:26" ht="20.100000000000001" customHeight="1" x14ac:dyDescent="0.15">
      <c r="A331" s="157"/>
      <c r="B331" s="157"/>
      <c r="C331" s="174"/>
      <c r="E331" s="466"/>
      <c r="F331" s="463" t="s">
        <v>118</v>
      </c>
      <c r="G331" s="463"/>
      <c r="H331" s="463"/>
      <c r="I331" s="463"/>
      <c r="J331" s="463"/>
      <c r="K331" s="477"/>
      <c r="L331" s="136"/>
      <c r="M331" s="137"/>
      <c r="N331" s="8"/>
      <c r="O331" s="200"/>
      <c r="P331" s="200"/>
      <c r="X331" s="200"/>
      <c r="Z331" s="223"/>
    </row>
    <row r="332" spans="1:26" ht="20.100000000000001" customHeight="1" x14ac:dyDescent="0.15">
      <c r="A332" s="157"/>
      <c r="B332" s="157"/>
      <c r="C332" s="174"/>
      <c r="E332" s="466"/>
      <c r="F332" s="463" t="s">
        <v>119</v>
      </c>
      <c r="G332" s="463"/>
      <c r="H332" s="463"/>
      <c r="I332" s="463"/>
      <c r="J332" s="463"/>
      <c r="K332" s="477"/>
      <c r="L332" s="136"/>
      <c r="M332" s="137"/>
      <c r="N332" s="8"/>
      <c r="O332" s="200"/>
      <c r="P332" s="200"/>
      <c r="X332" s="200"/>
      <c r="Z332" s="223"/>
    </row>
    <row r="333" spans="1:26" ht="20.100000000000001" customHeight="1" x14ac:dyDescent="0.15">
      <c r="A333" s="157"/>
      <c r="B333" s="157"/>
      <c r="C333" s="174"/>
      <c r="E333" s="466"/>
      <c r="F333" s="463" t="s">
        <v>94</v>
      </c>
      <c r="G333" s="463"/>
      <c r="H333" s="463"/>
      <c r="I333" s="463"/>
      <c r="J333" s="463"/>
      <c r="K333" s="477"/>
      <c r="L333" s="136"/>
      <c r="M333" s="137"/>
      <c r="N333" s="8"/>
      <c r="O333" s="200"/>
      <c r="P333" s="200"/>
      <c r="X333" s="200"/>
      <c r="Z333" s="223"/>
    </row>
    <row r="334" spans="1:26" ht="20.100000000000001" customHeight="1" x14ac:dyDescent="0.15">
      <c r="A334" s="157"/>
      <c r="B334" s="157"/>
      <c r="C334" s="174"/>
      <c r="E334" s="466"/>
      <c r="F334" s="463" t="s">
        <v>120</v>
      </c>
      <c r="G334" s="463"/>
      <c r="H334" s="463"/>
      <c r="I334" s="463"/>
      <c r="J334" s="463"/>
      <c r="K334" s="477"/>
      <c r="L334" s="136"/>
      <c r="M334" s="137"/>
      <c r="N334" s="8"/>
      <c r="O334" s="200"/>
      <c r="P334" s="200"/>
      <c r="X334" s="200"/>
      <c r="Z334" s="223"/>
    </row>
    <row r="335" spans="1:26" ht="20.100000000000001" customHeight="1" x14ac:dyDescent="0.15">
      <c r="A335" s="157"/>
      <c r="B335" s="157"/>
      <c r="C335" s="174"/>
      <c r="E335" s="466"/>
      <c r="F335" s="463" t="s">
        <v>93</v>
      </c>
      <c r="G335" s="463"/>
      <c r="H335" s="463"/>
      <c r="I335" s="463"/>
      <c r="J335" s="463"/>
      <c r="K335" s="477"/>
      <c r="L335" s="136"/>
      <c r="M335" s="137"/>
      <c r="N335" s="8"/>
      <c r="O335" s="200"/>
      <c r="P335" s="200"/>
      <c r="Q335" s="200"/>
      <c r="R335" s="200"/>
      <c r="S335" s="200"/>
      <c r="T335" s="200"/>
      <c r="U335" s="200"/>
      <c r="X335" s="200"/>
      <c r="Z335" s="223"/>
    </row>
    <row r="336" spans="1:26" ht="20.100000000000001" customHeight="1" x14ac:dyDescent="0.15">
      <c r="A336" s="157"/>
      <c r="B336" s="157"/>
      <c r="C336" s="174"/>
      <c r="E336" s="466"/>
      <c r="F336" s="463" t="s">
        <v>87</v>
      </c>
      <c r="G336" s="463"/>
      <c r="H336" s="463"/>
      <c r="I336" s="463"/>
      <c r="J336" s="463"/>
      <c r="K336" s="477"/>
      <c r="L336" s="136"/>
      <c r="M336" s="137"/>
      <c r="N336" s="8"/>
      <c r="O336" s="200"/>
      <c r="P336" s="200"/>
      <c r="Q336" s="200"/>
      <c r="R336" s="200"/>
      <c r="S336" s="200"/>
      <c r="T336" s="200"/>
      <c r="U336" s="200"/>
      <c r="X336" s="200"/>
      <c r="Z336" s="223"/>
    </row>
    <row r="337" spans="1:27" ht="20.100000000000001" customHeight="1" x14ac:dyDescent="0.15">
      <c r="A337" s="157"/>
      <c r="B337" s="157"/>
      <c r="C337" s="174"/>
      <c r="E337" s="466"/>
      <c r="F337" s="463" t="s">
        <v>202</v>
      </c>
      <c r="G337" s="463"/>
      <c r="H337" s="463"/>
      <c r="I337" s="463"/>
      <c r="J337" s="463"/>
      <c r="K337" s="477"/>
      <c r="L337" s="136"/>
      <c r="M337" s="137"/>
      <c r="N337" s="8"/>
      <c r="O337" s="181"/>
      <c r="P337" s="181"/>
      <c r="Q337" s="181"/>
      <c r="R337" s="181"/>
      <c r="S337" s="181"/>
      <c r="T337" s="181"/>
      <c r="U337" s="181"/>
      <c r="X337" s="181"/>
      <c r="Y337" s="181"/>
      <c r="Z337" s="432"/>
      <c r="AA337" s="181"/>
    </row>
    <row r="338" spans="1:27" ht="20.100000000000001" customHeight="1" x14ac:dyDescent="0.15">
      <c r="A338" s="157"/>
      <c r="B338" s="157"/>
      <c r="C338" s="183"/>
      <c r="D338" s="180"/>
      <c r="E338" s="466"/>
      <c r="F338" s="463" t="s">
        <v>91</v>
      </c>
      <c r="G338" s="463"/>
      <c r="H338" s="463"/>
      <c r="I338" s="463"/>
      <c r="J338" s="463"/>
      <c r="K338" s="477"/>
      <c r="L338" s="136"/>
      <c r="M338" s="137"/>
      <c r="N338" s="8"/>
      <c r="O338" s="200"/>
      <c r="P338" s="200"/>
      <c r="Q338" s="200"/>
      <c r="R338" s="199"/>
      <c r="S338" s="200"/>
      <c r="T338" s="514"/>
      <c r="U338" s="514"/>
      <c r="X338" s="514"/>
      <c r="Y338" s="200"/>
      <c r="Z338" s="179"/>
    </row>
    <row r="339" spans="1:27" ht="20.100000000000001" customHeight="1" x14ac:dyDescent="0.15">
      <c r="A339" s="157"/>
      <c r="B339" s="515"/>
      <c r="C339" s="180"/>
      <c r="D339" s="179"/>
      <c r="E339" s="466"/>
      <c r="F339" s="463" t="s">
        <v>92</v>
      </c>
      <c r="G339" s="463"/>
      <c r="H339" s="463"/>
      <c r="I339" s="463"/>
      <c r="J339" s="463"/>
      <c r="K339" s="477"/>
      <c r="L339" s="136"/>
      <c r="M339" s="137"/>
      <c r="N339" s="8"/>
      <c r="O339" s="200"/>
      <c r="P339" s="200"/>
      <c r="Q339" s="200"/>
      <c r="R339" s="200"/>
      <c r="S339" s="200"/>
      <c r="T339" s="200"/>
      <c r="U339" s="200"/>
      <c r="X339" s="200"/>
      <c r="Y339" s="200"/>
      <c r="Z339" s="179"/>
    </row>
    <row r="340" spans="1:27" ht="20.100000000000001" customHeight="1" x14ac:dyDescent="0.15">
      <c r="B340" s="223"/>
      <c r="E340" s="466"/>
      <c r="F340" s="463" t="s">
        <v>96</v>
      </c>
      <c r="G340" s="463"/>
      <c r="H340" s="463"/>
      <c r="I340" s="463"/>
      <c r="J340" s="463"/>
      <c r="K340" s="477"/>
      <c r="L340" s="136"/>
      <c r="M340" s="137"/>
      <c r="N340" s="8"/>
      <c r="Z340" s="223"/>
    </row>
    <row r="341" spans="1:27" ht="20.100000000000001" customHeight="1" x14ac:dyDescent="0.15">
      <c r="B341" s="223"/>
      <c r="E341" s="466"/>
      <c r="F341" s="463" t="s">
        <v>121</v>
      </c>
      <c r="G341" s="463"/>
      <c r="H341" s="463"/>
      <c r="I341" s="463"/>
      <c r="J341" s="463"/>
      <c r="K341" s="477"/>
      <c r="L341" s="136"/>
      <c r="M341" s="137"/>
      <c r="N341" s="8"/>
      <c r="Z341" s="223"/>
    </row>
    <row r="342" spans="1:27" ht="20.100000000000001" customHeight="1" x14ac:dyDescent="0.15">
      <c r="B342" s="223"/>
      <c r="E342" s="478"/>
      <c r="F342" s="471" t="s">
        <v>122</v>
      </c>
      <c r="G342" s="471"/>
      <c r="H342" s="471"/>
      <c r="I342" s="471"/>
      <c r="J342" s="471"/>
      <c r="K342" s="495"/>
      <c r="L342" s="138"/>
      <c r="M342" s="139"/>
      <c r="N342" s="9"/>
      <c r="Z342" s="223"/>
    </row>
    <row r="343" spans="1:27" ht="20.100000000000001" customHeight="1" x14ac:dyDescent="0.15">
      <c r="B343" s="223"/>
      <c r="E343" s="513"/>
      <c r="F343" s="516"/>
      <c r="G343" s="516"/>
      <c r="H343" s="516"/>
      <c r="I343" s="516"/>
      <c r="J343" s="516"/>
      <c r="K343" s="516"/>
      <c r="L343" s="517"/>
      <c r="M343" s="517"/>
      <c r="N343" s="518"/>
      <c r="Z343" s="223"/>
    </row>
    <row r="344" spans="1:27" ht="20.100000000000001" customHeight="1" x14ac:dyDescent="0.15">
      <c r="B344" s="223"/>
      <c r="D344" s="175">
        <v>5</v>
      </c>
      <c r="E344" s="426" t="s">
        <v>229</v>
      </c>
      <c r="Z344" s="223"/>
    </row>
    <row r="345" spans="1:27" ht="60" customHeight="1" x14ac:dyDescent="0.15">
      <c r="A345" s="155">
        <f>IFERROR(IF(AND($T328="○", TRIM($E345)=""),1001,0),3)</f>
        <v>0</v>
      </c>
      <c r="B345" s="223"/>
      <c r="E345" s="148"/>
      <c r="F345" s="149"/>
      <c r="G345" s="149"/>
      <c r="H345" s="149"/>
      <c r="I345" s="149"/>
      <c r="J345" s="149"/>
      <c r="K345" s="149"/>
      <c r="L345" s="149"/>
      <c r="M345" s="149"/>
      <c r="N345" s="149"/>
      <c r="O345" s="149"/>
      <c r="P345" s="149"/>
      <c r="Q345" s="149"/>
      <c r="R345" s="149"/>
      <c r="S345" s="149"/>
      <c r="T345" s="149"/>
      <c r="U345" s="149"/>
      <c r="V345" s="149"/>
      <c r="W345" s="149"/>
      <c r="X345" s="149"/>
      <c r="Y345" s="149"/>
      <c r="Z345" s="223"/>
    </row>
    <row r="346" spans="1:27" ht="20.100000000000001" customHeight="1" x14ac:dyDescent="0.15">
      <c r="B346" s="223"/>
      <c r="C346" s="228"/>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519"/>
    </row>
    <row r="347" spans="1:27" ht="20.100000000000001" customHeight="1" x14ac:dyDescent="0.15"/>
    <row r="348" spans="1:27" ht="20.100000000000001" customHeight="1" x14ac:dyDescent="0.15"/>
    <row r="349" spans="1:27" ht="20.100000000000001" customHeight="1" x14ac:dyDescent="0.15">
      <c r="A349" s="157"/>
      <c r="B349" s="157"/>
      <c r="C349" s="167" t="s">
        <v>239</v>
      </c>
      <c r="D349" s="168"/>
      <c r="E349" s="168"/>
      <c r="F349" s="168"/>
      <c r="G349" s="168"/>
      <c r="H349" s="169"/>
      <c r="I349" s="201"/>
    </row>
    <row r="350" spans="1:27" ht="20.100000000000001" customHeight="1" x14ac:dyDescent="0.15">
      <c r="A350" s="157"/>
      <c r="B350" s="157"/>
      <c r="C350" s="170"/>
      <c r="D350" s="171"/>
      <c r="E350" s="171"/>
      <c r="F350" s="171"/>
      <c r="G350" s="171"/>
      <c r="H350" s="171"/>
      <c r="I350" s="215"/>
      <c r="J350" s="172"/>
      <c r="K350" s="172"/>
      <c r="L350" s="172"/>
      <c r="M350" s="172"/>
      <c r="N350" s="172"/>
      <c r="O350" s="172"/>
      <c r="P350" s="172"/>
      <c r="Q350" s="172"/>
      <c r="R350" s="172"/>
      <c r="S350" s="172"/>
      <c r="T350" s="172"/>
      <c r="U350" s="172"/>
      <c r="V350" s="172"/>
      <c r="W350" s="172"/>
      <c r="X350" s="172"/>
      <c r="Y350" s="172"/>
      <c r="Z350" s="520"/>
    </row>
    <row r="351" spans="1:27" ht="20.100000000000001" customHeight="1" x14ac:dyDescent="0.15">
      <c r="A351" s="157">
        <f>IFERROR(IF(SUM(役員情報入力シート!$A9:$A58)&lt;&gt;0,1001,0),3)</f>
        <v>1001</v>
      </c>
      <c r="B351" s="539"/>
      <c r="C351" s="174"/>
      <c r="D351" s="222" t="s">
        <v>240</v>
      </c>
      <c r="E351" s="180"/>
      <c r="F351" s="180"/>
      <c r="G351" s="180"/>
      <c r="H351" s="180"/>
      <c r="I351" s="521"/>
      <c r="J351" s="204"/>
      <c r="K351" s="204"/>
      <c r="L351" s="204"/>
      <c r="M351" s="204"/>
      <c r="N351" s="204"/>
      <c r="O351" s="204"/>
      <c r="P351" s="204"/>
      <c r="Q351" s="204"/>
      <c r="R351" s="204"/>
      <c r="S351" s="204"/>
      <c r="T351" s="204"/>
      <c r="U351" s="204"/>
      <c r="V351" s="180"/>
      <c r="W351" s="204"/>
      <c r="X351" s="204"/>
      <c r="Y351" s="204"/>
      <c r="Z351" s="223"/>
    </row>
    <row r="352" spans="1:27" ht="20.100000000000001" customHeight="1" x14ac:dyDescent="0.15">
      <c r="A352" s="157"/>
      <c r="B352" s="157"/>
      <c r="C352" s="194"/>
      <c r="D352" s="195"/>
      <c r="E352" s="195"/>
      <c r="F352" s="195"/>
      <c r="G352" s="195"/>
      <c r="H352" s="195"/>
      <c r="I352" s="522"/>
      <c r="J352" s="523"/>
      <c r="K352" s="523"/>
      <c r="L352" s="523"/>
      <c r="M352" s="523"/>
      <c r="N352" s="523"/>
      <c r="O352" s="523"/>
      <c r="P352" s="523"/>
      <c r="Q352" s="523"/>
      <c r="R352" s="523"/>
      <c r="S352" s="523"/>
      <c r="T352" s="523"/>
      <c r="U352" s="523"/>
      <c r="V352" s="195"/>
      <c r="W352" s="523"/>
      <c r="X352" s="523"/>
      <c r="Y352" s="523"/>
      <c r="Z352" s="519"/>
    </row>
    <row r="353" s="155" customFormat="1" ht="20.100000000000001" customHeight="1" x14ac:dyDescent="0.15"/>
  </sheetData>
  <sheetProtection algorithmName="SHA-512" hashValue="amQ1vnNGzc3kajGjLmJn6MMddKgGevGQRwtVWgXnyo+vQDe0fRoKFiXx3pzwtgtJ0uSD3D5Ji235u8q+BxMvOQ==" saltValue="RDzxq5yxozSctBbXqBPYHA==" spinCount="100000" sheet="1" objects="1" scenarios="1"/>
  <dataConsolidate/>
  <mergeCells count="496">
    <mergeCell ref="C349:H349"/>
    <mergeCell ref="T327:U327"/>
    <mergeCell ref="V327:Y327"/>
    <mergeCell ref="E345:Y345"/>
    <mergeCell ref="V323:Y323"/>
    <mergeCell ref="V324:Y324"/>
    <mergeCell ref="V325:Y325"/>
    <mergeCell ref="V326:Y326"/>
    <mergeCell ref="T323:U323"/>
    <mergeCell ref="T324:U324"/>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Q327:S327"/>
    <mergeCell ref="L304:M304"/>
    <mergeCell ref="L305:M305"/>
    <mergeCell ref="Q323:S323"/>
    <mergeCell ref="Q324:S324"/>
    <mergeCell ref="Q325:S325"/>
    <mergeCell ref="Q326:S326"/>
    <mergeCell ref="T325:U325"/>
    <mergeCell ref="T326:U326"/>
    <mergeCell ref="T313:U313"/>
    <mergeCell ref="T304:U304"/>
    <mergeCell ref="T305:U305"/>
    <mergeCell ref="T306:U306"/>
    <mergeCell ref="T307:U307"/>
    <mergeCell ref="T308:U308"/>
    <mergeCell ref="T309:U309"/>
    <mergeCell ref="T310:U310"/>
    <mergeCell ref="T311:U311"/>
    <mergeCell ref="T312:U312"/>
    <mergeCell ref="Q321:S321"/>
    <mergeCell ref="P324:P328"/>
    <mergeCell ref="Q328:S328"/>
    <mergeCell ref="T328:U328"/>
    <mergeCell ref="Q322:S322"/>
    <mergeCell ref="V322:Y322"/>
    <mergeCell ref="V314:Y314"/>
    <mergeCell ref="V315:Y315"/>
    <mergeCell ref="V316:Y316"/>
    <mergeCell ref="V317:Y317"/>
    <mergeCell ref="V318:Y318"/>
    <mergeCell ref="V319:Y319"/>
    <mergeCell ref="V320:Y320"/>
    <mergeCell ref="T314:U314"/>
    <mergeCell ref="T315:U315"/>
    <mergeCell ref="T316:U316"/>
    <mergeCell ref="T317:U317"/>
    <mergeCell ref="T318:U318"/>
    <mergeCell ref="T319:U319"/>
    <mergeCell ref="T320:U320"/>
    <mergeCell ref="T322:U322"/>
    <mergeCell ref="T321:U321"/>
    <mergeCell ref="V321:Y321"/>
    <mergeCell ref="V306:Y306"/>
    <mergeCell ref="V307:Y307"/>
    <mergeCell ref="V308:Y308"/>
    <mergeCell ref="V309:Y309"/>
    <mergeCell ref="V310:Y310"/>
    <mergeCell ref="V311:Y311"/>
    <mergeCell ref="V312:Y312"/>
    <mergeCell ref="V313:Y313"/>
    <mergeCell ref="L320:M320"/>
    <mergeCell ref="L313:M313"/>
    <mergeCell ref="L314:M314"/>
    <mergeCell ref="L315:M315"/>
    <mergeCell ref="L316:M316"/>
    <mergeCell ref="Q316:S316"/>
    <mergeCell ref="Q317:S317"/>
    <mergeCell ref="L306:M306"/>
    <mergeCell ref="L307:M307"/>
    <mergeCell ref="L308:M308"/>
    <mergeCell ref="L309:M309"/>
    <mergeCell ref="L310:M310"/>
    <mergeCell ref="L311:M311"/>
    <mergeCell ref="L312:M312"/>
    <mergeCell ref="L318:M318"/>
    <mergeCell ref="L319:M319"/>
    <mergeCell ref="F335:K335"/>
    <mergeCell ref="F336:K336"/>
    <mergeCell ref="F337:K337"/>
    <mergeCell ref="F338:K338"/>
    <mergeCell ref="F327:K327"/>
    <mergeCell ref="F328:K328"/>
    <mergeCell ref="L321:M321"/>
    <mergeCell ref="L322:M322"/>
    <mergeCell ref="L339:M339"/>
    <mergeCell ref="L328:M328"/>
    <mergeCell ref="L329:M329"/>
    <mergeCell ref="L330:M330"/>
    <mergeCell ref="L331:M331"/>
    <mergeCell ref="L332:M332"/>
    <mergeCell ref="L333:M333"/>
    <mergeCell ref="L334:M334"/>
    <mergeCell ref="F330:K330"/>
    <mergeCell ref="F331:K331"/>
    <mergeCell ref="F332:K332"/>
    <mergeCell ref="F333:K333"/>
    <mergeCell ref="F334:K334"/>
    <mergeCell ref="L337:M337"/>
    <mergeCell ref="L338:M338"/>
    <mergeCell ref="N299:R299"/>
    <mergeCell ref="E322:E342"/>
    <mergeCell ref="L303:M303"/>
    <mergeCell ref="E303:K303"/>
    <mergeCell ref="F304:K304"/>
    <mergeCell ref="F305:K305"/>
    <mergeCell ref="F306:K306"/>
    <mergeCell ref="F307:K307"/>
    <mergeCell ref="F308:K308"/>
    <mergeCell ref="F309:K309"/>
    <mergeCell ref="F310:K310"/>
    <mergeCell ref="F311:K311"/>
    <mergeCell ref="F312:K312"/>
    <mergeCell ref="F313:K313"/>
    <mergeCell ref="F314:K314"/>
    <mergeCell ref="F322:K322"/>
    <mergeCell ref="F323:K323"/>
    <mergeCell ref="F324:K324"/>
    <mergeCell ref="F325:K325"/>
    <mergeCell ref="F326:K326"/>
    <mergeCell ref="F340:K340"/>
    <mergeCell ref="L317:M317"/>
    <mergeCell ref="E304:E306"/>
    <mergeCell ref="F329:K329"/>
    <mergeCell ref="D252:J252"/>
    <mergeCell ref="K252:M252"/>
    <mergeCell ref="J207:Y207"/>
    <mergeCell ref="D232:E233"/>
    <mergeCell ref="E302:Y302"/>
    <mergeCell ref="E307:E321"/>
    <mergeCell ref="P304:P312"/>
    <mergeCell ref="F315:K315"/>
    <mergeCell ref="F316:K316"/>
    <mergeCell ref="F317:K317"/>
    <mergeCell ref="F318:K318"/>
    <mergeCell ref="F319:K319"/>
    <mergeCell ref="F320:K320"/>
    <mergeCell ref="F321:K321"/>
    <mergeCell ref="V303:Y303"/>
    <mergeCell ref="V304:Y304"/>
    <mergeCell ref="V305:Y305"/>
    <mergeCell ref="Q315:S315"/>
    <mergeCell ref="E220:H220"/>
    <mergeCell ref="E293:H293"/>
    <mergeCell ref="I220:M220"/>
    <mergeCell ref="I278:M278"/>
    <mergeCell ref="S267:T267"/>
    <mergeCell ref="S268:T268"/>
    <mergeCell ref="S269:T269"/>
    <mergeCell ref="S270:T270"/>
    <mergeCell ref="S271:T271"/>
    <mergeCell ref="Q233:R233"/>
    <mergeCell ref="U235:Y235"/>
    <mergeCell ref="U233:Y233"/>
    <mergeCell ref="N187:V187"/>
    <mergeCell ref="U234:Y234"/>
    <mergeCell ref="S234:T234"/>
    <mergeCell ref="S252:T252"/>
    <mergeCell ref="Q236:R236"/>
    <mergeCell ref="S251:T251"/>
    <mergeCell ref="S253:T253"/>
    <mergeCell ref="O250:R250"/>
    <mergeCell ref="S255:T255"/>
    <mergeCell ref="S256:T256"/>
    <mergeCell ref="S257:T257"/>
    <mergeCell ref="O252:R252"/>
    <mergeCell ref="S236:T236"/>
    <mergeCell ref="I287:M287"/>
    <mergeCell ref="E289:H289"/>
    <mergeCell ref="E290:H290"/>
    <mergeCell ref="E284:H284"/>
    <mergeCell ref="E285:H285"/>
    <mergeCell ref="E286:H286"/>
    <mergeCell ref="E287:H287"/>
    <mergeCell ref="I284:M284"/>
    <mergeCell ref="O255:R255"/>
    <mergeCell ref="E271:J271"/>
    <mergeCell ref="K271:M271"/>
    <mergeCell ref="O271:R271"/>
    <mergeCell ref="S261:T261"/>
    <mergeCell ref="S262:T262"/>
    <mergeCell ref="C276:H276"/>
    <mergeCell ref="S237:T237"/>
    <mergeCell ref="S245:T245"/>
    <mergeCell ref="O246:R246"/>
    <mergeCell ref="D247:J247"/>
    <mergeCell ref="K247:M247"/>
    <mergeCell ref="O247:R247"/>
    <mergeCell ref="D248:J248"/>
    <mergeCell ref="D244:Y244"/>
    <mergeCell ref="D253:J253"/>
    <mergeCell ref="D245:J245"/>
    <mergeCell ref="K245:M245"/>
    <mergeCell ref="O245:R245"/>
    <mergeCell ref="D246:J246"/>
    <mergeCell ref="K246:M246"/>
    <mergeCell ref="S246:T246"/>
    <mergeCell ref="S247:T247"/>
    <mergeCell ref="S248:T248"/>
    <mergeCell ref="S249:T249"/>
    <mergeCell ref="S250:T250"/>
    <mergeCell ref="K253:M253"/>
    <mergeCell ref="O253:R253"/>
    <mergeCell ref="P303:S303"/>
    <mergeCell ref="P313:S313"/>
    <mergeCell ref="Q314:S314"/>
    <mergeCell ref="Q318:S318"/>
    <mergeCell ref="Q319:S319"/>
    <mergeCell ref="Q320:S320"/>
    <mergeCell ref="Q304:S304"/>
    <mergeCell ref="Q305:S305"/>
    <mergeCell ref="Q306:S306"/>
    <mergeCell ref="Q307:S307"/>
    <mergeCell ref="Q308:S308"/>
    <mergeCell ref="Q309:S309"/>
    <mergeCell ref="Q310:S310"/>
    <mergeCell ref="Q311:S311"/>
    <mergeCell ref="Q312:S312"/>
    <mergeCell ref="P314:P323"/>
    <mergeCell ref="N186:V186"/>
    <mergeCell ref="S231:T231"/>
    <mergeCell ref="U231:Y231"/>
    <mergeCell ref="S254:T254"/>
    <mergeCell ref="S264:T264"/>
    <mergeCell ref="S265:T265"/>
    <mergeCell ref="S266:T266"/>
    <mergeCell ref="T303:U303"/>
    <mergeCell ref="N292:R292"/>
    <mergeCell ref="N293:R293"/>
    <mergeCell ref="O264:R264"/>
    <mergeCell ref="O265:R265"/>
    <mergeCell ref="N295:R295"/>
    <mergeCell ref="N287:R287"/>
    <mergeCell ref="N288:R288"/>
    <mergeCell ref="E283:Y283"/>
    <mergeCell ref="I285:M285"/>
    <mergeCell ref="I286:M286"/>
    <mergeCell ref="E288:H288"/>
    <mergeCell ref="I295:M295"/>
    <mergeCell ref="N290:R290"/>
    <mergeCell ref="N291:R291"/>
    <mergeCell ref="I298:M298"/>
    <mergeCell ref="N298:R298"/>
    <mergeCell ref="E200:H200"/>
    <mergeCell ref="I200:M200"/>
    <mergeCell ref="E201:H201"/>
    <mergeCell ref="I201:M201"/>
    <mergeCell ref="N294:R294"/>
    <mergeCell ref="E264:J264"/>
    <mergeCell ref="K264:M264"/>
    <mergeCell ref="E265:J265"/>
    <mergeCell ref="K265:M265"/>
    <mergeCell ref="E266:J266"/>
    <mergeCell ref="K266:M266"/>
    <mergeCell ref="O266:R266"/>
    <mergeCell ref="E269:J269"/>
    <mergeCell ref="I292:M292"/>
    <mergeCell ref="I293:M293"/>
    <mergeCell ref="I294:M294"/>
    <mergeCell ref="I291:M291"/>
    <mergeCell ref="I280:M280"/>
    <mergeCell ref="D251:J251"/>
    <mergeCell ref="N289:R289"/>
    <mergeCell ref="I289:M289"/>
    <mergeCell ref="I290:M290"/>
    <mergeCell ref="D254:J254"/>
    <mergeCell ref="K254:M254"/>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83:M83"/>
    <mergeCell ref="I85:M85"/>
    <mergeCell ref="I87:Y87"/>
    <mergeCell ref="D111:Y111"/>
    <mergeCell ref="I112:Y112"/>
    <mergeCell ref="I114:Y114"/>
    <mergeCell ref="I116:Y116"/>
    <mergeCell ref="C13:H13"/>
    <mergeCell ref="E15:H15"/>
    <mergeCell ref="J15:Y15"/>
    <mergeCell ref="I161:M161"/>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I124:M124"/>
    <mergeCell ref="I126:Y126"/>
    <mergeCell ref="C150:H150"/>
    <mergeCell ref="I153:M153"/>
    <mergeCell ref="I155:Y155"/>
    <mergeCell ref="I157:Y157"/>
    <mergeCell ref="I159:M159"/>
    <mergeCell ref="E214:H214"/>
    <mergeCell ref="E218:H218"/>
    <mergeCell ref="O195:R195"/>
    <mergeCell ref="J190:Y190"/>
    <mergeCell ref="E181:Y181"/>
    <mergeCell ref="E182:J182"/>
    <mergeCell ref="K182:M182"/>
    <mergeCell ref="E210:H210"/>
    <mergeCell ref="I218:M218"/>
    <mergeCell ref="E211:H211"/>
    <mergeCell ref="E212:H212"/>
    <mergeCell ref="I195:M195"/>
    <mergeCell ref="I197:M197"/>
    <mergeCell ref="E187:J187"/>
    <mergeCell ref="E202:H202"/>
    <mergeCell ref="I204:M204"/>
    <mergeCell ref="K186:M187"/>
    <mergeCell ref="E299:H299"/>
    <mergeCell ref="K248:M248"/>
    <mergeCell ref="D249:J249"/>
    <mergeCell ref="K249:M249"/>
    <mergeCell ref="D250:J250"/>
    <mergeCell ref="K250:M250"/>
    <mergeCell ref="D231:J231"/>
    <mergeCell ref="K231:N231"/>
    <mergeCell ref="E291:H291"/>
    <mergeCell ref="C242:H242"/>
    <mergeCell ref="D256:J256"/>
    <mergeCell ref="D255:J255"/>
    <mergeCell ref="K255:M255"/>
    <mergeCell ref="E296:H296"/>
    <mergeCell ref="I296:M296"/>
    <mergeCell ref="N296:R296"/>
    <mergeCell ref="E298:H298"/>
    <mergeCell ref="O262:R262"/>
    <mergeCell ref="D263:D271"/>
    <mergeCell ref="E263:J263"/>
    <mergeCell ref="N297:R297"/>
    <mergeCell ref="E297:H297"/>
    <mergeCell ref="I297:M297"/>
    <mergeCell ref="O254:R254"/>
    <mergeCell ref="E203:H203"/>
    <mergeCell ref="I209:M209"/>
    <mergeCell ref="I191:M191"/>
    <mergeCell ref="I206:M206"/>
    <mergeCell ref="W182:Y182"/>
    <mergeCell ref="E183:J183"/>
    <mergeCell ref="K183:M183"/>
    <mergeCell ref="W183:Y183"/>
    <mergeCell ref="E184:J184"/>
    <mergeCell ref="K184:M184"/>
    <mergeCell ref="W184:Y184"/>
    <mergeCell ref="E185:J185"/>
    <mergeCell ref="K185:M185"/>
    <mergeCell ref="W185:X185"/>
    <mergeCell ref="N182:V182"/>
    <mergeCell ref="N183:V183"/>
    <mergeCell ref="N184:V184"/>
    <mergeCell ref="N185:V185"/>
    <mergeCell ref="E209:H209"/>
    <mergeCell ref="I203:M203"/>
    <mergeCell ref="E204:H204"/>
    <mergeCell ref="W187:X187"/>
    <mergeCell ref="E186:J186"/>
    <mergeCell ref="I193:M193"/>
    <mergeCell ref="C225:H225"/>
    <mergeCell ref="D227:Y227"/>
    <mergeCell ref="Q228:T228"/>
    <mergeCell ref="U228:Y230"/>
    <mergeCell ref="K229:M229"/>
    <mergeCell ref="D228:J230"/>
    <mergeCell ref="K228:P228"/>
    <mergeCell ref="K230:M230"/>
    <mergeCell ref="E219:H219"/>
    <mergeCell ref="I219:M219"/>
    <mergeCell ref="I211:M211"/>
    <mergeCell ref="I213:M213"/>
    <mergeCell ref="I212:M212"/>
    <mergeCell ref="O248:R248"/>
    <mergeCell ref="O249:R249"/>
    <mergeCell ref="Q231:R231"/>
    <mergeCell ref="O231:P231"/>
    <mergeCell ref="Q234:R234"/>
    <mergeCell ref="I189:M189"/>
    <mergeCell ref="K232:N232"/>
    <mergeCell ref="K233:N233"/>
    <mergeCell ref="K234:N234"/>
    <mergeCell ref="K235:N235"/>
    <mergeCell ref="K236:N236"/>
    <mergeCell ref="K237:N237"/>
    <mergeCell ref="I217:M217"/>
    <mergeCell ref="I202:M202"/>
    <mergeCell ref="I214:M214"/>
    <mergeCell ref="I299:M299"/>
    <mergeCell ref="E294:H294"/>
    <mergeCell ref="E295:H295"/>
    <mergeCell ref="K258:M258"/>
    <mergeCell ref="O258:R258"/>
    <mergeCell ref="E267:J267"/>
    <mergeCell ref="K267:M267"/>
    <mergeCell ref="O267:R267"/>
    <mergeCell ref="E268:J268"/>
    <mergeCell ref="K268:M268"/>
    <mergeCell ref="O268:R268"/>
    <mergeCell ref="K269:M269"/>
    <mergeCell ref="D259:J259"/>
    <mergeCell ref="K259:M259"/>
    <mergeCell ref="O259:R259"/>
    <mergeCell ref="D260:J260"/>
    <mergeCell ref="K260:M260"/>
    <mergeCell ref="O260:R260"/>
    <mergeCell ref="N284:R284"/>
    <mergeCell ref="N285:R285"/>
    <mergeCell ref="N286:R286"/>
    <mergeCell ref="K263:M263"/>
    <mergeCell ref="O263:R263"/>
    <mergeCell ref="E292:H292"/>
    <mergeCell ref="W186:X186"/>
    <mergeCell ref="I288:M288"/>
    <mergeCell ref="U236:Y236"/>
    <mergeCell ref="U237:Y237"/>
    <mergeCell ref="Q237:R237"/>
    <mergeCell ref="Q232:R232"/>
    <mergeCell ref="S232:T232"/>
    <mergeCell ref="U232:Y232"/>
    <mergeCell ref="K256:M256"/>
    <mergeCell ref="O256:R256"/>
    <mergeCell ref="D257:J257"/>
    <mergeCell ref="K257:M257"/>
    <mergeCell ref="O257:R257"/>
    <mergeCell ref="D258:J258"/>
    <mergeCell ref="D261:J261"/>
    <mergeCell ref="K261:M261"/>
    <mergeCell ref="O261:R261"/>
    <mergeCell ref="O269:R269"/>
    <mergeCell ref="E270:J270"/>
    <mergeCell ref="K270:M270"/>
    <mergeCell ref="O270:R270"/>
    <mergeCell ref="I210:M210"/>
    <mergeCell ref="E213:H213"/>
    <mergeCell ref="E217:H217"/>
    <mergeCell ref="V328:Y328"/>
    <mergeCell ref="F232:J232"/>
    <mergeCell ref="F233:J233"/>
    <mergeCell ref="O232:P232"/>
    <mergeCell ref="O233:P233"/>
    <mergeCell ref="O234:P234"/>
    <mergeCell ref="O235:P235"/>
    <mergeCell ref="O236:P236"/>
    <mergeCell ref="O237:P237"/>
    <mergeCell ref="S260:T260"/>
    <mergeCell ref="S233:T233"/>
    <mergeCell ref="S263:T263"/>
    <mergeCell ref="D234:J234"/>
    <mergeCell ref="D235:J235"/>
    <mergeCell ref="D236:J236"/>
    <mergeCell ref="D237:J237"/>
    <mergeCell ref="S235:T235"/>
    <mergeCell ref="K251:M251"/>
    <mergeCell ref="O251:R251"/>
    <mergeCell ref="S258:T258"/>
    <mergeCell ref="S259:T259"/>
    <mergeCell ref="Q235:R235"/>
    <mergeCell ref="D262:J262"/>
    <mergeCell ref="K262:M262"/>
  </mergeCells>
  <phoneticPr fontId="4"/>
  <conditionalFormatting sqref="I20:M20">
    <cfRule type="expression" dxfId="120" priority="116" stopIfTrue="1">
      <formula>$A20&lt;&gt;0</formula>
    </cfRule>
  </conditionalFormatting>
  <conditionalFormatting sqref="I22:Y22">
    <cfRule type="expression" dxfId="119" priority="115" stopIfTrue="1">
      <formula>$A22&lt;&gt;0</formula>
    </cfRule>
  </conditionalFormatting>
  <conditionalFormatting sqref="I24:Y24">
    <cfRule type="expression" dxfId="118" priority="114" stopIfTrue="1">
      <formula>$A24&lt;&gt;0</formula>
    </cfRule>
  </conditionalFormatting>
  <conditionalFormatting sqref="I26:Y26">
    <cfRule type="expression" dxfId="117" priority="113" stopIfTrue="1">
      <formula>$A26&lt;&gt;0</formula>
    </cfRule>
  </conditionalFormatting>
  <conditionalFormatting sqref="I28:Y28">
    <cfRule type="expression" dxfId="116" priority="112" stopIfTrue="1">
      <formula>$A28&lt;&gt;0</formula>
    </cfRule>
  </conditionalFormatting>
  <conditionalFormatting sqref="I30:Y30">
    <cfRule type="expression" dxfId="115" priority="111" stopIfTrue="1">
      <formula>$A30&lt;&gt;0</formula>
    </cfRule>
  </conditionalFormatting>
  <conditionalFormatting sqref="I32:Y32">
    <cfRule type="expression" dxfId="114" priority="110" stopIfTrue="1">
      <formula>$A32&lt;&gt;0</formula>
    </cfRule>
  </conditionalFormatting>
  <conditionalFormatting sqref="I34:M34">
    <cfRule type="expression" dxfId="113" priority="109" stopIfTrue="1">
      <formula>$A34&lt;&gt;0</formula>
    </cfRule>
  </conditionalFormatting>
  <conditionalFormatting sqref="I36:M36">
    <cfRule type="expression" dxfId="112" priority="108" stopIfTrue="1">
      <formula>$A36&lt;&gt;0</formula>
    </cfRule>
  </conditionalFormatting>
  <conditionalFormatting sqref="I38:Y38">
    <cfRule type="expression" dxfId="111" priority="107" stopIfTrue="1">
      <formula>$A38&lt;&gt;0</formula>
    </cfRule>
  </conditionalFormatting>
  <conditionalFormatting sqref="I40:M40">
    <cfRule type="expression" dxfId="110" priority="106" stopIfTrue="1">
      <formula>$A40&lt;&gt;0</formula>
    </cfRule>
  </conditionalFormatting>
  <conditionalFormatting sqref="I63:M63">
    <cfRule type="expression" dxfId="109" priority="105" stopIfTrue="1">
      <formula>$A63&lt;&gt;0</formula>
    </cfRule>
  </conditionalFormatting>
  <conditionalFormatting sqref="I69:M69">
    <cfRule type="expression" dxfId="108" priority="104" stopIfTrue="1">
      <formula>$A69&lt;&gt;0</formula>
    </cfRule>
  </conditionalFormatting>
  <conditionalFormatting sqref="I71:Y71">
    <cfRule type="expression" dxfId="107" priority="103" stopIfTrue="1">
      <formula>$A71&lt;&gt;0</formula>
    </cfRule>
  </conditionalFormatting>
  <conditionalFormatting sqref="I73:Y73">
    <cfRule type="expression" dxfId="106" priority="102" stopIfTrue="1">
      <formula>$A73&lt;&gt;0</formula>
    </cfRule>
  </conditionalFormatting>
  <conditionalFormatting sqref="I75:Y75">
    <cfRule type="expression" dxfId="105" priority="101" stopIfTrue="1">
      <formula>$A75&lt;&gt;0</formula>
    </cfRule>
  </conditionalFormatting>
  <conditionalFormatting sqref="I77:Y77">
    <cfRule type="expression" dxfId="104" priority="100" stopIfTrue="1">
      <formula>$A77&lt;&gt;0</formula>
    </cfRule>
  </conditionalFormatting>
  <conditionalFormatting sqref="I79:Y79">
    <cfRule type="expression" dxfId="103" priority="99" stopIfTrue="1">
      <formula>$A79&lt;&gt;0</formula>
    </cfRule>
  </conditionalFormatting>
  <conditionalFormatting sqref="I81:Y81">
    <cfRule type="expression" dxfId="102" priority="98" stopIfTrue="1">
      <formula>$A81&lt;&gt;0</formula>
    </cfRule>
  </conditionalFormatting>
  <conditionalFormatting sqref="I83:M83">
    <cfRule type="expression" dxfId="101" priority="97" stopIfTrue="1">
      <formula>$A83&lt;&gt;0</formula>
    </cfRule>
  </conditionalFormatting>
  <conditionalFormatting sqref="P83">
    <cfRule type="expression" dxfId="100" priority="96" stopIfTrue="1">
      <formula>$A84&lt;&gt;0</formula>
    </cfRule>
  </conditionalFormatting>
  <conditionalFormatting sqref="I85:M85">
    <cfRule type="expression" dxfId="99" priority="95" stopIfTrue="1">
      <formula>$A85&lt;&gt;0</formula>
    </cfRule>
  </conditionalFormatting>
  <conditionalFormatting sqref="I87:Y87">
    <cfRule type="expression" dxfId="98" priority="94" stopIfTrue="1">
      <formula>$A87&lt;&gt;0</formula>
    </cfRule>
  </conditionalFormatting>
  <conditionalFormatting sqref="I114:Y114">
    <cfRule type="expression" dxfId="97" priority="93" stopIfTrue="1">
      <formula>$A114&lt;&gt;0</formula>
    </cfRule>
  </conditionalFormatting>
  <conditionalFormatting sqref="I116:Y116">
    <cfRule type="expression" dxfId="96" priority="92" stopIfTrue="1">
      <formula>$A116&lt;&gt;0</formula>
    </cfRule>
  </conditionalFormatting>
  <conditionalFormatting sqref="I120:Y120">
    <cfRule type="expression" dxfId="95" priority="91" stopIfTrue="1">
      <formula>$A120&lt;&gt;0</formula>
    </cfRule>
  </conditionalFormatting>
  <conditionalFormatting sqref="I122:M122">
    <cfRule type="expression" dxfId="94" priority="90" stopIfTrue="1">
      <formula>$A122&lt;&gt;0</formula>
    </cfRule>
  </conditionalFormatting>
  <conditionalFormatting sqref="I124:M124">
    <cfRule type="expression" dxfId="93" priority="89" stopIfTrue="1">
      <formula>$A124&lt;&gt;0</formula>
    </cfRule>
  </conditionalFormatting>
  <conditionalFormatting sqref="I126:Y126">
    <cfRule type="expression" dxfId="92" priority="88" stopIfTrue="1">
      <formula>$A126&lt;&gt;0</formula>
    </cfRule>
  </conditionalFormatting>
  <conditionalFormatting sqref="I153:M153">
    <cfRule type="expression" dxfId="91" priority="87" stopIfTrue="1">
      <formula>$A153&lt;&gt;0</formula>
    </cfRule>
  </conditionalFormatting>
  <conditionalFormatting sqref="I155:Y155">
    <cfRule type="expression" dxfId="90" priority="86" stopIfTrue="1">
      <formula>$A155&lt;&gt;0</formula>
    </cfRule>
  </conditionalFormatting>
  <conditionalFormatting sqref="I157:Y157">
    <cfRule type="expression" dxfId="89" priority="85" stopIfTrue="1">
      <formula>$A157&lt;&gt;0</formula>
    </cfRule>
  </conditionalFormatting>
  <conditionalFormatting sqref="I159:M159">
    <cfRule type="expression" dxfId="88" priority="84" stopIfTrue="1">
      <formula>$A159&lt;&gt;0</formula>
    </cfRule>
  </conditionalFormatting>
  <conditionalFormatting sqref="I161:M161">
    <cfRule type="expression" dxfId="87" priority="83" stopIfTrue="1">
      <formula>$A161&lt;&gt;0</formula>
    </cfRule>
  </conditionalFormatting>
  <conditionalFormatting sqref="I163:Y163">
    <cfRule type="expression" dxfId="86" priority="82" stopIfTrue="1">
      <formula>$A163&lt;&gt;0</formula>
    </cfRule>
  </conditionalFormatting>
  <conditionalFormatting sqref="I165:M165">
    <cfRule type="expression" dxfId="85" priority="81" stopIfTrue="1">
      <formula>$A165&lt;&gt;0</formula>
    </cfRule>
  </conditionalFormatting>
  <conditionalFormatting sqref="I167:M167">
    <cfRule type="expression" dxfId="84" priority="80" stopIfTrue="1">
      <formula>$A167&lt;&gt;0</formula>
    </cfRule>
  </conditionalFormatting>
  <conditionalFormatting sqref="I169:Y169">
    <cfRule type="expression" dxfId="83" priority="79" stopIfTrue="1">
      <formula>$A169&lt;&gt;0</formula>
    </cfRule>
  </conditionalFormatting>
  <conditionalFormatting sqref="K183:M183">
    <cfRule type="expression" dxfId="82" priority="78" stopIfTrue="1">
      <formula>$A182&lt;&gt;0</formula>
    </cfRule>
  </conditionalFormatting>
  <conditionalFormatting sqref="K184:M184">
    <cfRule type="expression" dxfId="81" priority="77" stopIfTrue="1">
      <formula>$A182&lt;&gt;0</formula>
    </cfRule>
  </conditionalFormatting>
  <conditionalFormatting sqref="N184:V184">
    <cfRule type="expression" dxfId="80" priority="76" stopIfTrue="1">
      <formula>$A184&lt;&gt;0</formula>
    </cfRule>
  </conditionalFormatting>
  <conditionalFormatting sqref="K185:M185">
    <cfRule type="expression" dxfId="79" priority="75" stopIfTrue="1">
      <formula>$A182&lt;&gt;0</formula>
    </cfRule>
  </conditionalFormatting>
  <conditionalFormatting sqref="N185:V185">
    <cfRule type="expression" dxfId="78" priority="74" stopIfTrue="1">
      <formula>$A185&lt;&gt;0</formula>
    </cfRule>
  </conditionalFormatting>
  <conditionalFormatting sqref="K186:M187">
    <cfRule type="expression" dxfId="77" priority="73" stopIfTrue="1">
      <formula>$A182&lt;&gt;0</formula>
    </cfRule>
  </conditionalFormatting>
  <conditionalFormatting sqref="N186:V186">
    <cfRule type="expression" dxfId="76" priority="72" stopIfTrue="1">
      <formula>AND($A186&lt;&gt;0,TRIM($N186)="")</formula>
    </cfRule>
  </conditionalFormatting>
  <conditionalFormatting sqref="W186:X186">
    <cfRule type="expression" dxfId="75" priority="71" stopIfTrue="1">
      <formula>AND($A186&lt;&gt;0,TRIM($W186)="")</formula>
    </cfRule>
  </conditionalFormatting>
  <conditionalFormatting sqref="I189:M189">
    <cfRule type="expression" dxfId="74" priority="70" stopIfTrue="1">
      <formula>$A189&lt;&gt;0</formula>
    </cfRule>
  </conditionalFormatting>
  <conditionalFormatting sqref="I200:M200">
    <cfRule type="expression" dxfId="73" priority="69" stopIfTrue="1">
      <formula>$A200&lt;&gt;0</formula>
    </cfRule>
  </conditionalFormatting>
  <conditionalFormatting sqref="I201:M201">
    <cfRule type="expression" dxfId="72" priority="68" stopIfTrue="1">
      <formula>$A201&lt;&gt;0</formula>
    </cfRule>
  </conditionalFormatting>
  <conditionalFormatting sqref="I202:M202">
    <cfRule type="expression" dxfId="71" priority="67" stopIfTrue="1">
      <formula>$A202&lt;&gt;0</formula>
    </cfRule>
  </conditionalFormatting>
  <conditionalFormatting sqref="I204:M204">
    <cfRule type="expression" dxfId="70" priority="66" stopIfTrue="1">
      <formula>$A204&lt;&gt;0</formula>
    </cfRule>
  </conditionalFormatting>
  <conditionalFormatting sqref="L304:M304">
    <cfRule type="expression" dxfId="69" priority="65" stopIfTrue="1">
      <formula>希望&lt;&gt;0</formula>
    </cfRule>
  </conditionalFormatting>
  <conditionalFormatting sqref="L305:M305">
    <cfRule type="expression" dxfId="68" priority="64" stopIfTrue="1">
      <formula>希望&lt;&gt;0</formula>
    </cfRule>
  </conditionalFormatting>
  <conditionalFormatting sqref="L306:M306">
    <cfRule type="expression" dxfId="67" priority="63" stopIfTrue="1">
      <formula>希望&lt;&gt;0</formula>
    </cfRule>
  </conditionalFormatting>
  <conditionalFormatting sqref="L307:M307">
    <cfRule type="expression" dxfId="66" priority="62" stopIfTrue="1">
      <formula>希望&lt;&gt;0</formula>
    </cfRule>
  </conditionalFormatting>
  <conditionalFormatting sqref="L308:M308">
    <cfRule type="expression" dxfId="65" priority="61" stopIfTrue="1">
      <formula>希望&lt;&gt;0</formula>
    </cfRule>
  </conditionalFormatting>
  <conditionalFormatting sqref="L309:M309">
    <cfRule type="expression" dxfId="64" priority="60" stopIfTrue="1">
      <formula>希望&lt;&gt;0</formula>
    </cfRule>
  </conditionalFormatting>
  <conditionalFormatting sqref="L310:M310">
    <cfRule type="expression" dxfId="63" priority="59" stopIfTrue="1">
      <formula>希望&lt;&gt;0</formula>
    </cfRule>
  </conditionalFormatting>
  <conditionalFormatting sqref="L311:M311">
    <cfRule type="expression" dxfId="62" priority="58" stopIfTrue="1">
      <formula>希望&lt;&gt;0</formula>
    </cfRule>
  </conditionalFormatting>
  <conditionalFormatting sqref="L312:M312">
    <cfRule type="expression" dxfId="61" priority="57" stopIfTrue="1">
      <formula>希望&lt;&gt;0</formula>
    </cfRule>
  </conditionalFormatting>
  <conditionalFormatting sqref="L313:M313">
    <cfRule type="expression" dxfId="60" priority="56" stopIfTrue="1">
      <formula>希望&lt;&gt;0</formula>
    </cfRule>
  </conditionalFormatting>
  <conditionalFormatting sqref="L314:M314">
    <cfRule type="expression" dxfId="59" priority="55" stopIfTrue="1">
      <formula>希望&lt;&gt;0</formula>
    </cfRule>
  </conditionalFormatting>
  <conditionalFormatting sqref="L315:M315">
    <cfRule type="expression" dxfId="58" priority="54" stopIfTrue="1">
      <formula>希望&lt;&gt;0</formula>
    </cfRule>
  </conditionalFormatting>
  <conditionalFormatting sqref="L316:M316">
    <cfRule type="expression" dxfId="57" priority="53" stopIfTrue="1">
      <formula>希望&lt;&gt;0</formula>
    </cfRule>
  </conditionalFormatting>
  <conditionalFormatting sqref="L317:M317">
    <cfRule type="expression" dxfId="56" priority="52" stopIfTrue="1">
      <formula>希望&lt;&gt;0</formula>
    </cfRule>
  </conditionalFormatting>
  <conditionalFormatting sqref="L318:M318">
    <cfRule type="expression" dxfId="55" priority="51" stopIfTrue="1">
      <formula>希望&lt;&gt;0</formula>
    </cfRule>
  </conditionalFormatting>
  <conditionalFormatting sqref="L319:M319">
    <cfRule type="expression" dxfId="54" priority="50" stopIfTrue="1">
      <formula>希望&lt;&gt;0</formula>
    </cfRule>
  </conditionalFormatting>
  <conditionalFormatting sqref="L320:M320">
    <cfRule type="expression" dxfId="53" priority="49" stopIfTrue="1">
      <formula>希望&lt;&gt;0</formula>
    </cfRule>
  </conditionalFormatting>
  <conditionalFormatting sqref="L321:M321">
    <cfRule type="expression" dxfId="52" priority="48" stopIfTrue="1">
      <formula>希望&lt;&gt;0</formula>
    </cfRule>
  </conditionalFormatting>
  <conditionalFormatting sqref="L322:M322">
    <cfRule type="expression" dxfId="51" priority="47" stopIfTrue="1">
      <formula>希望&lt;&gt;0</formula>
    </cfRule>
  </conditionalFormatting>
  <conditionalFormatting sqref="L323:M323">
    <cfRule type="expression" dxfId="50" priority="46" stopIfTrue="1">
      <formula>希望&lt;&gt;0</formula>
    </cfRule>
  </conditionalFormatting>
  <conditionalFormatting sqref="L324:M324">
    <cfRule type="expression" dxfId="49" priority="45" stopIfTrue="1">
      <formula>希望&lt;&gt;0</formula>
    </cfRule>
  </conditionalFormatting>
  <conditionalFormatting sqref="L325:M325">
    <cfRule type="expression" dxfId="48" priority="44" stopIfTrue="1">
      <formula>希望&lt;&gt;0</formula>
    </cfRule>
  </conditionalFormatting>
  <conditionalFormatting sqref="L326:M326">
    <cfRule type="expression" dxfId="47" priority="43" stopIfTrue="1">
      <formula>希望&lt;&gt;0</formula>
    </cfRule>
  </conditionalFormatting>
  <conditionalFormatting sqref="L327:M327">
    <cfRule type="expression" dxfId="46" priority="42" stopIfTrue="1">
      <formula>希望&lt;&gt;0</formula>
    </cfRule>
  </conditionalFormatting>
  <conditionalFormatting sqref="L328:M328">
    <cfRule type="expression" dxfId="45" priority="41" stopIfTrue="1">
      <formula>希望&lt;&gt;0</formula>
    </cfRule>
  </conditionalFormatting>
  <conditionalFormatting sqref="L329:M329">
    <cfRule type="expression" dxfId="44" priority="40" stopIfTrue="1">
      <formula>希望&lt;&gt;0</formula>
    </cfRule>
  </conditionalFormatting>
  <conditionalFormatting sqref="L330:M330">
    <cfRule type="expression" dxfId="43" priority="39" stopIfTrue="1">
      <formula>希望&lt;&gt;0</formula>
    </cfRule>
  </conditionalFormatting>
  <conditionalFormatting sqref="L331:M331">
    <cfRule type="expression" dxfId="42" priority="38" stopIfTrue="1">
      <formula>希望&lt;&gt;0</formula>
    </cfRule>
  </conditionalFormatting>
  <conditionalFormatting sqref="L332:M332">
    <cfRule type="expression" dxfId="41" priority="37" stopIfTrue="1">
      <formula>希望&lt;&gt;0</formula>
    </cfRule>
  </conditionalFormatting>
  <conditionalFormatting sqref="L333:M333">
    <cfRule type="expression" dxfId="40" priority="36" stopIfTrue="1">
      <formula>希望&lt;&gt;0</formula>
    </cfRule>
  </conditionalFormatting>
  <conditionalFormatting sqref="L334:M334">
    <cfRule type="expression" dxfId="39" priority="35" stopIfTrue="1">
      <formula>希望&lt;&gt;0</formula>
    </cfRule>
  </conditionalFormatting>
  <conditionalFormatting sqref="L335:M335">
    <cfRule type="expression" dxfId="38" priority="34" stopIfTrue="1">
      <formula>希望&lt;&gt;0</formula>
    </cfRule>
  </conditionalFormatting>
  <conditionalFormatting sqref="L336:M336">
    <cfRule type="expression" dxfId="37" priority="33" stopIfTrue="1">
      <formula>希望&lt;&gt;0</formula>
    </cfRule>
  </conditionalFormatting>
  <conditionalFormatting sqref="L337:M337">
    <cfRule type="expression" dxfId="36" priority="32" stopIfTrue="1">
      <formula>希望&lt;&gt;0</formula>
    </cfRule>
  </conditionalFormatting>
  <conditionalFormatting sqref="L338:M338">
    <cfRule type="expression" dxfId="35" priority="31" stopIfTrue="1">
      <formula>希望&lt;&gt;0</formula>
    </cfRule>
  </conditionalFormatting>
  <conditionalFormatting sqref="L339:M339">
    <cfRule type="expression" dxfId="34" priority="30" stopIfTrue="1">
      <formula>希望&lt;&gt;0</formula>
    </cfRule>
  </conditionalFormatting>
  <conditionalFormatting sqref="L340:M340">
    <cfRule type="expression" dxfId="33" priority="29" stopIfTrue="1">
      <formula>希望&lt;&gt;0</formula>
    </cfRule>
  </conditionalFormatting>
  <conditionalFormatting sqref="L341:M341">
    <cfRule type="expression" dxfId="32" priority="28" stopIfTrue="1">
      <formula>希望&lt;&gt;0</formula>
    </cfRule>
  </conditionalFormatting>
  <conditionalFormatting sqref="L342:M342">
    <cfRule type="expression" dxfId="31" priority="27" stopIfTrue="1">
      <formula>希望&lt;&gt;0</formula>
    </cfRule>
  </conditionalFormatting>
  <conditionalFormatting sqref="T304:U304">
    <cfRule type="expression" dxfId="30" priority="26" stopIfTrue="1">
      <formula>希望&lt;&gt;0</formula>
    </cfRule>
  </conditionalFormatting>
  <conditionalFormatting sqref="T305:U305">
    <cfRule type="expression" dxfId="29" priority="25" stopIfTrue="1">
      <formula>希望&lt;&gt;0</formula>
    </cfRule>
  </conditionalFormatting>
  <conditionalFormatting sqref="T306:U306">
    <cfRule type="expression" dxfId="28" priority="24" stopIfTrue="1">
      <formula>希望&lt;&gt;0</formula>
    </cfRule>
  </conditionalFormatting>
  <conditionalFormatting sqref="T307:U307">
    <cfRule type="expression" dxfId="27" priority="23" stopIfTrue="1">
      <formula>希望&lt;&gt;0</formula>
    </cfRule>
  </conditionalFormatting>
  <conditionalFormatting sqref="T308:U308">
    <cfRule type="expression" dxfId="26" priority="22" stopIfTrue="1">
      <formula>希望&lt;&gt;0</formula>
    </cfRule>
  </conditionalFormatting>
  <conditionalFormatting sqref="T309:U309">
    <cfRule type="expression" dxfId="25" priority="21" stopIfTrue="1">
      <formula>希望&lt;&gt;0</formula>
    </cfRule>
  </conditionalFormatting>
  <conditionalFormatting sqref="T310:U310">
    <cfRule type="expression" dxfId="24" priority="20" stopIfTrue="1">
      <formula>希望&lt;&gt;0</formula>
    </cfRule>
  </conditionalFormatting>
  <conditionalFormatting sqref="T311:U311">
    <cfRule type="expression" dxfId="23" priority="19" stopIfTrue="1">
      <formula>希望&lt;&gt;0</formula>
    </cfRule>
  </conditionalFormatting>
  <conditionalFormatting sqref="T312:U312">
    <cfRule type="expression" dxfId="22" priority="18" stopIfTrue="1">
      <formula>希望&lt;&gt;0</formula>
    </cfRule>
  </conditionalFormatting>
  <conditionalFormatting sqref="T313:U313">
    <cfRule type="expression" dxfId="21" priority="17" stopIfTrue="1">
      <formula>希望&lt;&gt;0</formula>
    </cfRule>
  </conditionalFormatting>
  <conditionalFormatting sqref="T314:U314">
    <cfRule type="expression" dxfId="20" priority="16" stopIfTrue="1">
      <formula>希望&lt;&gt;0</formula>
    </cfRule>
  </conditionalFormatting>
  <conditionalFormatting sqref="T315:U315">
    <cfRule type="expression" dxfId="19" priority="15" stopIfTrue="1">
      <formula>希望&lt;&gt;0</formula>
    </cfRule>
  </conditionalFormatting>
  <conditionalFormatting sqref="T316:U316">
    <cfRule type="expression" dxfId="18" priority="14" stopIfTrue="1">
      <formula>希望&lt;&gt;0</formula>
    </cfRule>
  </conditionalFormatting>
  <conditionalFormatting sqref="T317:U317">
    <cfRule type="expression" dxfId="17" priority="13" stopIfTrue="1">
      <formula>希望&lt;&gt;0</formula>
    </cfRule>
  </conditionalFormatting>
  <conditionalFormatting sqref="T318:U318">
    <cfRule type="expression" dxfId="16" priority="12" stopIfTrue="1">
      <formula>希望&lt;&gt;0</formula>
    </cfRule>
  </conditionalFormatting>
  <conditionalFormatting sqref="T319:U319">
    <cfRule type="expression" dxfId="15" priority="11" stopIfTrue="1">
      <formula>希望&lt;&gt;0</formula>
    </cfRule>
  </conditionalFormatting>
  <conditionalFormatting sqref="T320:U320">
    <cfRule type="expression" dxfId="14" priority="10" stopIfTrue="1">
      <formula>希望&lt;&gt;0</formula>
    </cfRule>
  </conditionalFormatting>
  <conditionalFormatting sqref="T321:U321">
    <cfRule type="expression" dxfId="13" priority="9" stopIfTrue="1">
      <formula>希望&lt;&gt;0</formula>
    </cfRule>
  </conditionalFormatting>
  <conditionalFormatting sqref="T322:U322">
    <cfRule type="expression" dxfId="12" priority="8" stopIfTrue="1">
      <formula>希望&lt;&gt;0</formula>
    </cfRule>
  </conditionalFormatting>
  <conditionalFormatting sqref="T323:U323">
    <cfRule type="expression" dxfId="11" priority="7" stopIfTrue="1">
      <formula>希望&lt;&gt;0</formula>
    </cfRule>
  </conditionalFormatting>
  <conditionalFormatting sqref="T324:U324">
    <cfRule type="expression" dxfId="10" priority="6" stopIfTrue="1">
      <formula>希望&lt;&gt;0</formula>
    </cfRule>
  </conditionalFormatting>
  <conditionalFormatting sqref="T325:U325">
    <cfRule type="expression" dxfId="9" priority="5" stopIfTrue="1">
      <formula>希望&lt;&gt;0</formula>
    </cfRule>
  </conditionalFormatting>
  <conditionalFormatting sqref="T326:U326">
    <cfRule type="expression" dxfId="8" priority="4" stopIfTrue="1">
      <formula>希望&lt;&gt;0</formula>
    </cfRule>
  </conditionalFormatting>
  <conditionalFormatting sqref="T327:U327">
    <cfRule type="expression" dxfId="7" priority="3" stopIfTrue="1">
      <formula>希望&lt;&gt;0</formula>
    </cfRule>
  </conditionalFormatting>
  <conditionalFormatting sqref="T328:U328">
    <cfRule type="expression" dxfId="6" priority="2" stopIfTrue="1">
      <formula>希望&lt;&gt;0</formula>
    </cfRule>
  </conditionalFormatting>
  <conditionalFormatting sqref="E345:Y345">
    <cfRule type="expression" dxfId="5"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71B3653C-9992-4988-BA39-BF35AE6A3CF7}"/>
    <dataValidation type="whole" imeMode="halfAlpha" allowBlank="1" showInputMessage="1" showErrorMessage="1" error="7桁の数字を入力してください" sqref="I20:M20" xr:uid="{4581F507-E007-4408-9CEF-CB9739652411}">
      <formula1>0</formula1>
      <formula2>9999999</formula2>
    </dataValidation>
    <dataValidation imeMode="fullKatakana" allowBlank="1" showInputMessage="1" showErrorMessage="1" sqref="I24:Y24" xr:uid="{E9BD9C87-3C0D-4911-8D3B-3978B0595A59}"/>
    <dataValidation imeMode="hiragana" allowBlank="1" showInputMessage="1" showErrorMessage="1" sqref="I26:Y26" xr:uid="{53421261-6DD3-4806-B1D9-289E34131CA0}"/>
    <dataValidation imeMode="hiragana" allowBlank="1" showInputMessage="1" showErrorMessage="1" sqref="I28:Y28" xr:uid="{8E406C84-E1AB-43C3-ABB6-A5CC219D35B3}"/>
    <dataValidation imeMode="fullKatakana" allowBlank="1" showInputMessage="1" showErrorMessage="1" sqref="I30:Y30" xr:uid="{EC1935D3-152F-4A97-B5A9-63D81BD77F68}"/>
    <dataValidation imeMode="hiragana" allowBlank="1" showInputMessage="1" showErrorMessage="1" sqref="I32:Y32" xr:uid="{4058CA5D-3551-47F1-8DCE-EAA1BFA6C214}"/>
    <dataValidation imeMode="halfAlpha" allowBlank="1" showInputMessage="1" showErrorMessage="1" sqref="I34:M34" xr:uid="{151E80FF-0AAE-4791-9421-49FFD5F73DC1}"/>
    <dataValidation imeMode="halfAlpha" allowBlank="1" showInputMessage="1" showErrorMessage="1" sqref="P34" xr:uid="{FAC397AE-CF98-4236-96AC-03F29F44B205}"/>
    <dataValidation imeMode="halfAlpha" allowBlank="1" showInputMessage="1" showErrorMessage="1" sqref="I36:M36" xr:uid="{E6993443-43AE-4E7C-9ED6-35964B9CFBE7}"/>
    <dataValidation imeMode="halfAlpha" allowBlank="1" showInputMessage="1" showErrorMessage="1" sqref="I38:Y38" xr:uid="{29C290B2-FCDB-48C3-BDAF-61014AC856D0}"/>
    <dataValidation type="list" imeMode="halfAlpha" allowBlank="1" showInputMessage="1" showErrorMessage="1" error="リストから選択してください" sqref="I40:M40" xr:uid="{ECCECD9D-6980-4DA0-908E-8E097BF776A3}">
      <formula1>"一致する,一致しない"</formula1>
    </dataValidation>
    <dataValidation type="list" imeMode="halfAlpha" allowBlank="1" showInputMessage="1" showErrorMessage="1" error="リストから選択してください" sqref="I63:M63" xr:uid="{28BA54D4-E5C3-49F9-A06A-ADBCE78DBB27}">
      <formula1>"しない,する"</formula1>
    </dataValidation>
    <dataValidation type="whole" imeMode="halfAlpha" allowBlank="1" showInputMessage="1" showErrorMessage="1" error="7桁の数字を入力してください" sqref="I69:M69" xr:uid="{35978027-1EEA-4E98-A9F5-3C2D0D426C03}">
      <formula1>0</formula1>
      <formula2>9999999</formula2>
    </dataValidation>
    <dataValidation imeMode="hiragana" allowBlank="1" showInputMessage="1" showErrorMessage="1" sqref="I71:Y71" xr:uid="{82314303-06D3-4128-9FB7-75D8E3C1F25B}"/>
    <dataValidation imeMode="fullKatakana" allowBlank="1" showInputMessage="1" showErrorMessage="1" sqref="I73:Y73" xr:uid="{8273CCAD-EAC3-4AF2-845E-E78781EC7C73}"/>
    <dataValidation imeMode="hiragana" allowBlank="1" showInputMessage="1" showErrorMessage="1" sqref="I75:Y75" xr:uid="{9204749E-5A63-4E8B-A521-DCB731B3A481}"/>
    <dataValidation imeMode="hiragana" allowBlank="1" showInputMessage="1" showErrorMessage="1" sqref="I77:Y77" xr:uid="{94EB0DA4-0CE6-4EA2-A717-B4B32C2BE0EF}"/>
    <dataValidation imeMode="fullKatakana" allowBlank="1" showInputMessage="1" showErrorMessage="1" sqref="I79:Y79" xr:uid="{420C658A-59C1-4AF7-92FC-61B384F23976}"/>
    <dataValidation imeMode="hiragana" allowBlank="1" showInputMessage="1" showErrorMessage="1" sqref="I81:Y81" xr:uid="{632718DC-5977-4C1E-873B-7BC2D4C1E876}"/>
    <dataValidation imeMode="halfAlpha" allowBlank="1" showInputMessage="1" showErrorMessage="1" sqref="I83:M83" xr:uid="{94B2094D-B4A0-4592-B551-D50561BD9686}"/>
    <dataValidation imeMode="halfAlpha" allowBlank="1" showInputMessage="1" showErrorMessage="1" sqref="P83" xr:uid="{BDBCB10E-FAD8-48C3-B4B0-8AD3FB266F08}"/>
    <dataValidation imeMode="halfAlpha" allowBlank="1" showInputMessage="1" showErrorMessage="1" sqref="I85:M85" xr:uid="{AA8A7685-0059-455A-90A3-932FDDC37599}"/>
    <dataValidation imeMode="halfAlpha" allowBlank="1" showInputMessage="1" showErrorMessage="1" sqref="I87:Y87" xr:uid="{135CAF05-3623-40B6-A3A7-78B1E34DC465}"/>
    <dataValidation imeMode="hiragana" allowBlank="1" showInputMessage="1" showErrorMessage="1" sqref="I112:Y112" xr:uid="{20B64C83-F15C-4254-A573-AE9081DF76D2}"/>
    <dataValidation imeMode="fullKatakana" allowBlank="1" showInputMessage="1" showErrorMessage="1" sqref="I114:Y114" xr:uid="{0246F113-4111-4262-B65D-CB0861FED424}"/>
    <dataValidation imeMode="hiragana" allowBlank="1" showInputMessage="1" showErrorMessage="1" sqref="I116:Y116" xr:uid="{1F00C9EB-A79D-4FA2-908C-C214C7BD8753}"/>
    <dataValidation type="whole" imeMode="halfAlpha" allowBlank="1" showInputMessage="1" showErrorMessage="1" error="7桁の数字を入力してください" sqref="I118:M118" xr:uid="{5A0744E1-3E08-4124-A597-792B88150413}">
      <formula1>0</formula1>
      <formula2>9999999</formula2>
    </dataValidation>
    <dataValidation imeMode="hiragana" allowBlank="1" showInputMessage="1" showErrorMessage="1" sqref="I120:Y120" xr:uid="{B70EAD5C-5131-4A49-BF98-D220B1E15DFB}"/>
    <dataValidation imeMode="halfAlpha" allowBlank="1" showInputMessage="1" showErrorMessage="1" sqref="I122:M122" xr:uid="{218C61C7-74EE-4BA1-A6A4-F95A7089354C}"/>
    <dataValidation imeMode="halfAlpha" allowBlank="1" showInputMessage="1" showErrorMessage="1" sqref="P122" xr:uid="{4D527474-C33A-4A79-8EDC-285E15DDA289}"/>
    <dataValidation imeMode="halfAlpha" allowBlank="1" showInputMessage="1" showErrorMessage="1" sqref="I124:M124" xr:uid="{56A48D6A-F849-41F8-B724-4B3105ABFF46}"/>
    <dataValidation imeMode="halfAlpha" allowBlank="1" showInputMessage="1" showErrorMessage="1" sqref="I126:Y126" xr:uid="{9DD2A23D-215F-4F51-A8F8-FE7CE12A54D3}"/>
    <dataValidation type="list" imeMode="halfAlpha" allowBlank="1" showInputMessage="1" showErrorMessage="1" error="リストから選択してください" sqref="I153:M153" xr:uid="{69DB3DE1-B3EB-4B17-A5C1-1D809910435E}">
      <formula1>"しない,する"</formula1>
    </dataValidation>
    <dataValidation imeMode="fullKatakana" allowBlank="1" showInputMessage="1" showErrorMessage="1" sqref="I155:Y155" xr:uid="{9F6E8FBB-819E-4AF2-823B-A3AF4233DBFC}"/>
    <dataValidation imeMode="hiragana" allowBlank="1" showInputMessage="1" showErrorMessage="1" sqref="I157:Y157" xr:uid="{CE7F2FC0-81D7-45EC-9BA4-8F9B810525A5}"/>
    <dataValidation imeMode="halfAlpha" allowBlank="1" showInputMessage="1" showErrorMessage="1" sqref="I159:M159" xr:uid="{74E95088-25D1-4645-A832-7E58B7AD8347}"/>
    <dataValidation type="whole" imeMode="halfAlpha" allowBlank="1" showInputMessage="1" showErrorMessage="1" error="7桁の数字を入力してください" sqref="I161:M161" xr:uid="{9C3BF288-F213-4120-952A-323987950983}">
      <formula1>0</formula1>
      <formula2>9999999</formula2>
    </dataValidation>
    <dataValidation imeMode="hiragana" allowBlank="1" showInputMessage="1" showErrorMessage="1" sqref="I163:Y163" xr:uid="{969EFD2D-7EEC-4A6C-BA4B-61F005FC9A35}"/>
    <dataValidation imeMode="halfAlpha" allowBlank="1" showInputMessage="1" showErrorMessage="1" sqref="I165:M165" xr:uid="{04587CE4-441F-41DA-AE67-9B58C6E75884}"/>
    <dataValidation imeMode="halfAlpha" allowBlank="1" showInputMessage="1" showErrorMessage="1" sqref="I167:M167" xr:uid="{047E9051-0AA4-47F2-80E0-BF0625E92BB6}"/>
    <dataValidation imeMode="halfAlpha" allowBlank="1" showInputMessage="1" showErrorMessage="1" sqref="I169:Y169" xr:uid="{741A7A97-5BD6-4C86-A7BC-BE255EFF6C86}"/>
    <dataValidation type="date" imeMode="halfAlpha" allowBlank="1" showInputMessage="1" showErrorMessage="1" error="有効な日付を入力してください" sqref="I176:M176" xr:uid="{B42EA356-C0B6-4DC3-95DD-89A46B7B8F66}">
      <formula1>92</formula1>
      <formula2>73415</formula2>
    </dataValidation>
    <dataValidation imeMode="hiragana" allowBlank="1" showInputMessage="1" showErrorMessage="1" sqref="I178:M178" xr:uid="{495154AF-FDAE-41BD-8FDF-7C9CAA78F62B}"/>
    <dataValidation allowBlank="1" showInputMessage="1" showErrorMessage="1" sqref="B182 I203:M203 I214:M214 I220:M220 K237:N237 O237:P237 Q237:R237 S237:T237 U237:Y237 B303 B351" xr:uid="{4CA6034B-36D8-4ECC-9051-53417F14E192}"/>
    <dataValidation type="list" imeMode="halfAlpha" allowBlank="1" showInputMessage="1" showErrorMessage="1" error="リストから選択してください" sqref="K183:M183" xr:uid="{68F96DB7-697B-4266-BBDB-93FB378AEAE8}">
      <formula1>"○,　"</formula1>
    </dataValidation>
    <dataValidation type="list" imeMode="halfAlpha" allowBlank="1" showInputMessage="1" showErrorMessage="1" error="リストから選択してください" sqref="K184:M184" xr:uid="{D6AD20E0-2779-40D9-9236-49CCB24B1F9C}">
      <formula1>"○,　"</formula1>
    </dataValidation>
    <dataValidation type="list" imeMode="halfAlpha" allowBlank="1" showInputMessage="1" showErrorMessage="1" error="リストから選択してください" sqref="K185:M185" xr:uid="{919821B0-1590-4DD6-AACE-26F817175938}">
      <formula1>"○,　"</formula1>
    </dataValidation>
    <dataValidation type="list" imeMode="halfAlpha" allowBlank="1" showInputMessage="1" showErrorMessage="1" error="リストから選択してください" sqref="K186:M187" xr:uid="{19B6D6C1-4814-4F6B-BB50-69320A1B08D2}">
      <formula1>"○,　"</formula1>
    </dataValidation>
    <dataValidation type="whole" imeMode="halfAlpha" allowBlank="1" showInputMessage="1" showErrorMessage="1" error="有効な数字を入力してください" sqref="W186:X186" xr:uid="{552F2B1A-9387-4004-94C7-1057836F1500}">
      <formula1>0</formula1>
      <formula2>100</formula2>
    </dataValidation>
    <dataValidation type="whole" imeMode="halfAlpha" allowBlank="1" showInputMessage="1" showErrorMessage="1" error="有効な数字を入力してください" sqref="W187:X187" xr:uid="{4844966E-1E8F-40AE-8BC0-718874B06065}">
      <formula1>0</formula1>
      <formula2>100</formula2>
    </dataValidation>
    <dataValidation type="whole" imeMode="halfAlpha" allowBlank="1" showInputMessage="1" showErrorMessage="1" error="有効な数字を入力してください" sqref="I189:M189" xr:uid="{6149775D-92B1-4CFC-A065-61DE382F3BEF}">
      <formula1>0</formula1>
      <formula2>9999999999</formula2>
    </dataValidation>
    <dataValidation type="date" imeMode="halfAlpha" allowBlank="1" showInputMessage="1" showErrorMessage="1" error="有効な日付を入力してください" sqref="I191:M191" xr:uid="{A4A61476-E1EF-4074-99FC-76F8BCB57E24}">
      <formula1>92</formula1>
      <formula2>73415</formula2>
    </dataValidation>
    <dataValidation type="date" imeMode="halfAlpha" allowBlank="1" showInputMessage="1" showErrorMessage="1" error="有効な日付を入力してください" sqref="I193:M193" xr:uid="{4FCF4007-8925-479A-A633-0CFE271484F4}">
      <formula1>92</formula1>
      <formula2>73415</formula2>
    </dataValidation>
    <dataValidation type="date" imeMode="halfAlpha" allowBlank="1" showInputMessage="1" showErrorMessage="1" error="有効な日付を入力してください" sqref="I195:M195" xr:uid="{8B7B3FAB-7171-4B3F-88C4-70020ED67C59}">
      <formula1>92</formula1>
      <formula2>73415</formula2>
    </dataValidation>
    <dataValidation type="date" imeMode="halfAlpha" allowBlank="1" showInputMessage="1" showErrorMessage="1" error="有効な日付を入力してください" sqref="O195:R195" xr:uid="{F8FE0A96-3FE8-4F2D-88F0-1C6A777F61AC}">
      <formula1>92</formula1>
      <formula2>73415</formula2>
    </dataValidation>
    <dataValidation type="date" imeMode="halfAlpha" allowBlank="1" showInputMessage="1" showErrorMessage="1" error="有効な日付を入力してください" sqref="I197:M197" xr:uid="{94C7BA9B-62F3-423B-A176-6EF3A8C9F30D}">
      <formula1>92</formula1>
      <formula2>73415</formula2>
    </dataValidation>
    <dataValidation type="whole" imeMode="halfAlpha" allowBlank="1" showInputMessage="1" showErrorMessage="1" error="有効な数字を入力してください" sqref="I200:M200" xr:uid="{BA079000-92BA-4A89-9CB8-9661415AC344}">
      <formula1>0</formula1>
      <formula2>9999999999</formula2>
    </dataValidation>
    <dataValidation type="whole" imeMode="halfAlpha" allowBlank="1" showInputMessage="1" showErrorMessage="1" error="有効な数字を入力してください" sqref="I201:M201" xr:uid="{829170C8-6607-48AF-AB5E-C981DF5C2A8A}">
      <formula1>0</formula1>
      <formula2>9999999999</formula2>
    </dataValidation>
    <dataValidation type="whole" imeMode="halfAlpha" allowBlank="1" showInputMessage="1" showErrorMessage="1" error="有効な数字を入力してください" sqref="I202:M202" xr:uid="{25C5CB17-85B5-4840-BB8E-8A3651D6D16F}">
      <formula1>0</formula1>
      <formula2>9999999999</formula2>
    </dataValidation>
    <dataValidation type="whole" imeMode="halfAlpha" allowBlank="1" showInputMessage="1" showErrorMessage="1" error="有効な数字を入力してください" sqref="I204:M204" xr:uid="{6A073D1B-B1F9-4F14-9EDB-127C0977BFC0}">
      <formula1>0</formula1>
      <formula2>9999999999</formula2>
    </dataValidation>
    <dataValidation type="list" imeMode="halfAlpha" allowBlank="1" showInputMessage="1" showErrorMessage="1" error="リストから選択してください" sqref="I206:M206" xr:uid="{91873EDD-A6BD-4E71-B03A-C79DB7437864}">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22377A12-2F7D-406E-9ABA-1EA4C5D97B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068BAD8A-23B3-459D-A397-87923EF153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41EF21CF-C3BC-43E8-BE9F-B48B4A7380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CC18D37F-A907-41D0-823D-9EE9708CC9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69A78152-6D29-437B-97FA-0804F75BAA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239901D5-D608-42B3-93EB-426925FC4093}">
      <formula1>-9999999999</formula1>
      <formula2>9999999999</formula2>
    </dataValidation>
    <dataValidation type="date" imeMode="halfAlpha" allowBlank="1" showInputMessage="1" showErrorMessage="1" error="有効な日付を入力してください" sqref="K229:M229" xr:uid="{98313764-6979-4E47-BD72-36A4BFAD11F7}">
      <formula1>92</formula1>
      <formula2>73415</formula2>
    </dataValidation>
    <dataValidation type="date" imeMode="halfAlpha" allowBlank="1" showInputMessage="1" showErrorMessage="1" error="有効な日付を入力してください" sqref="K230:M230" xr:uid="{F2CA5917-FDFE-4C5C-8296-9377B58F91A9}">
      <formula1>92</formula1>
      <formula2>73415</formula2>
    </dataValidation>
    <dataValidation type="date" imeMode="halfAlpha" allowBlank="1" showInputMessage="1" showErrorMessage="1" error="有効な日付を入力してください" sqref="O229" xr:uid="{3A129811-1D66-4955-9EFE-CC831F6EDBC6}">
      <formula1>92</formula1>
      <formula2>73415</formula2>
    </dataValidation>
    <dataValidation type="date" imeMode="halfAlpha" allowBlank="1" showInputMessage="1" showErrorMessage="1" error="有効な日付を入力してください" sqref="O230" xr:uid="{FC610DF0-D4AE-4184-B21C-BB3D4BB24FC2}">
      <formula1>92</formula1>
      <formula2>73415</formula2>
    </dataValidation>
    <dataValidation type="date" imeMode="halfAlpha" allowBlank="1" showInputMessage="1" showErrorMessage="1" error="有効な日付を入力してください" sqref="Q229" xr:uid="{6C25E840-6D78-4315-9ECA-775093163225}">
      <formula1>92</formula1>
      <formula2>73415</formula2>
    </dataValidation>
    <dataValidation type="date" imeMode="halfAlpha" allowBlank="1" showInputMessage="1" showErrorMessage="1" error="有効な日付を入力してください" sqref="Q230" xr:uid="{8196A7D1-182D-42FB-88D9-D20BDDD6DFBD}">
      <formula1>92</formula1>
      <formula2>73415</formula2>
    </dataValidation>
    <dataValidation type="date" imeMode="halfAlpha" allowBlank="1" showInputMessage="1" showErrorMessage="1" error="有効な日付を入力してください" sqref="S229" xr:uid="{F8482647-3CE8-4599-BF6B-BF165F05B26F}">
      <formula1>92</formula1>
      <formula2>73415</formula2>
    </dataValidation>
    <dataValidation type="date" imeMode="halfAlpha" allowBlank="1" showInputMessage="1" showErrorMessage="1" error="有効な日付を入力してください" sqref="S230" xr:uid="{EC9603D3-C72B-4A5C-A290-AC1CF26B030C}">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652972B5-6D11-464C-9930-CD2D778FBD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B21ED052-2E5B-46B2-90A1-2F59658BED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012383B1-DC1C-4326-8344-4ED7BF7B00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D9EF4140-AF2C-4F0B-8E53-D09AFF6302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CAD5A7DE-C0D6-4290-9FD7-536ED12361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0219FB4D-8574-4FAA-871F-456A1000F2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EDA01B7B-18AF-4BCD-A135-9A7C445DCE9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4CA18667-867A-4B0C-A6F7-D190CC8921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A0F8274D-1DEF-4015-A2C2-6FDCC269FF1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BB28AB5E-0A12-4558-8AB5-49F54AA896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4E9AA5B7-C953-4CE5-99D0-53118F09BD0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0D7A36DA-ED19-4B49-9343-58C36D57CA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0A308999-A770-4E08-B560-B3F8A804D4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955CFC73-E8CD-4484-8A59-EB18F153D6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9C12B185-FE66-42F2-97A4-32ECC159FD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F8D28745-D3A2-412A-B184-BC0D1B118E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E26F7339-5E7E-4779-89A2-EB2D20E1A3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FABBF3F9-FAC8-44F5-9DE9-7D7B28A2F6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09D43EF4-E049-483C-B0CF-50F47681F4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3518A083-2820-4BF5-B764-DF6D6AFD3B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AD808390-9D51-4DEF-912A-DA8B465CA1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C1BEF1AD-791D-4777-A869-EC9CF114EC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7D3CA17E-451A-407D-8ADB-AA7DE6D733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A3A7D51-605B-4B68-AFE5-307267C1799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A4293074-2E90-4234-BD7A-C8B2C35CB2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2D03F06E-B0F4-4750-8993-B822F638FD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8BEEBD86-66FB-4593-B354-B728C3D682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71A4B3D4-F46D-4C91-9590-A73E072253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B861BB4C-A3D1-45B6-9EBF-C299529317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3DB20C65-84CF-4339-B4A6-563F9543DE79}">
      <formula1>-9999999999</formula1>
      <formula2>9999999999</formula2>
    </dataValidation>
    <dataValidation type="whole" imeMode="halfAlpha" allowBlank="1" showInputMessage="1" showErrorMessage="1" error="有効な数字を入力してください" sqref="K246:M246" xr:uid="{D10A31CB-EA95-4EC2-86B4-27F3BA849BEB}">
      <formula1>0</formula1>
      <formula2>9999999999</formula2>
    </dataValidation>
    <dataValidation type="whole" imeMode="halfAlpha" allowBlank="1" showInputMessage="1" showErrorMessage="1" error="有効な数字を入力してください" sqref="K247:M247" xr:uid="{6B8B872E-4D0E-4A14-8043-A468B9231C76}">
      <formula1>0</formula1>
      <formula2>9999999999</formula2>
    </dataValidation>
    <dataValidation type="whole" imeMode="halfAlpha" allowBlank="1" showInputMessage="1" showErrorMessage="1" error="有効な数字を入力してください" sqref="K248:M248" xr:uid="{807FB041-30ED-4BB3-B313-D933885E7F9E}">
      <formula1>0</formula1>
      <formula2>9999999999</formula2>
    </dataValidation>
    <dataValidation type="whole" imeMode="halfAlpha" allowBlank="1" showInputMessage="1" showErrorMessage="1" error="有効な数字を入力してください" sqref="K249:M249" xr:uid="{46CD265A-F463-4E08-9685-11045219503F}">
      <formula1>0</formula1>
      <formula2>9999999999</formula2>
    </dataValidation>
    <dataValidation type="whole" imeMode="halfAlpha" allowBlank="1" showInputMessage="1" showErrorMessage="1" error="有効な数字を入力してください" sqref="K250:M250" xr:uid="{3BEACCF5-9C21-48C4-BE42-CFDF416E1749}">
      <formula1>0</formula1>
      <formula2>9999999999</formula2>
    </dataValidation>
    <dataValidation type="whole" imeMode="halfAlpha" allowBlank="1" showInputMessage="1" showErrorMessage="1" error="有効な数字を入力してください" sqref="K251:M251" xr:uid="{703C7D09-55B6-4895-A2CB-BA1B53A6DE8E}">
      <formula1>0</formula1>
      <formula2>9999999999</formula2>
    </dataValidation>
    <dataValidation type="whole" imeMode="halfAlpha" allowBlank="1" showInputMessage="1" showErrorMessage="1" error="有効な数字を入力してください" sqref="K252:M252" xr:uid="{FAF3271C-7EAD-41B7-BE6A-8D0B5E5E81EE}">
      <formula1>0</formula1>
      <formula2>9999999999</formula2>
    </dataValidation>
    <dataValidation type="whole" imeMode="halfAlpha" allowBlank="1" showInputMessage="1" showErrorMessage="1" error="有効な数字を入力してください" sqref="K253:M253" xr:uid="{FDC76FC0-64BA-446A-AE2F-3A999527FC69}">
      <formula1>0</formula1>
      <formula2>9999999999</formula2>
    </dataValidation>
    <dataValidation type="whole" imeMode="halfAlpha" allowBlank="1" showInputMessage="1" showErrorMessage="1" error="有効な数字を入力してください" sqref="K254:M254" xr:uid="{3C718B38-EFAB-4EE1-8B61-282438DA8A46}">
      <formula1>0</formula1>
      <formula2>9999999999</formula2>
    </dataValidation>
    <dataValidation type="whole" imeMode="halfAlpha" allowBlank="1" showInputMessage="1" showErrorMessage="1" error="有効な数字を入力してください" sqref="K255:M255" xr:uid="{84B32412-EA73-429B-ABA2-2B1F5A8D7A02}">
      <formula1>0</formula1>
      <formula2>9999999999</formula2>
    </dataValidation>
    <dataValidation type="whole" imeMode="halfAlpha" allowBlank="1" showInputMessage="1" showErrorMessage="1" error="有効な数字を入力してください" sqref="K256:M256" xr:uid="{C661FE8C-9BEC-46BC-9101-E579101B0E29}">
      <formula1>0</formula1>
      <formula2>9999999999</formula2>
    </dataValidation>
    <dataValidation type="whole" imeMode="halfAlpha" allowBlank="1" showInputMessage="1" showErrorMessage="1" error="有効な数字を入力してください" sqref="K257:M257" xr:uid="{22E020C2-680A-4EDC-A80C-2357F7CC16AD}">
      <formula1>0</formula1>
      <formula2>9999999999</formula2>
    </dataValidation>
    <dataValidation type="whole" imeMode="halfAlpha" allowBlank="1" showInputMessage="1" showErrorMessage="1" error="有効な数字を入力してください" sqref="K258:M258" xr:uid="{A33B6A3A-88CD-42AD-A55D-72FF7A96C3AF}">
      <formula1>0</formula1>
      <formula2>9999999999</formula2>
    </dataValidation>
    <dataValidation type="whole" imeMode="halfAlpha" allowBlank="1" showInputMessage="1" showErrorMessage="1" error="有効な数字を入力してください" sqref="K259:M259" xr:uid="{380680E0-4E87-43DB-8AE0-299C09608085}">
      <formula1>0</formula1>
      <formula2>9999999999</formula2>
    </dataValidation>
    <dataValidation type="whole" imeMode="halfAlpha" allowBlank="1" showInputMessage="1" showErrorMessage="1" error="有効な数字を入力してください" sqref="K260:M260" xr:uid="{50C60E79-359B-4D99-8028-60F19AEF7ED5}">
      <formula1>0</formula1>
      <formula2>9999999999</formula2>
    </dataValidation>
    <dataValidation type="whole" imeMode="halfAlpha" allowBlank="1" showInputMessage="1" showErrorMessage="1" error="有効な数字を入力してください" sqref="K261:M261" xr:uid="{5707ABC2-0B0A-4FEC-8C28-B7C250AF3FF5}">
      <formula1>0</formula1>
      <formula2>9999999999</formula2>
    </dataValidation>
    <dataValidation type="whole" imeMode="halfAlpha" allowBlank="1" showInputMessage="1" showErrorMessage="1" error="有効な数字を入力してください" sqref="K262:M262" xr:uid="{1FA15787-A309-4EDF-AC7F-B8A031767CC6}">
      <formula1>0</formula1>
      <formula2>9999999999</formula2>
    </dataValidation>
    <dataValidation type="whole" imeMode="halfAlpha" allowBlank="1" showInputMessage="1" showErrorMessage="1" error="有効な数字を入力してください" sqref="K263:M263" xr:uid="{7A64EBB3-826A-4752-95BB-309CAA63485A}">
      <formula1>0</formula1>
      <formula2>9999999999</formula2>
    </dataValidation>
    <dataValidation type="whole" imeMode="halfAlpha" allowBlank="1" showInputMessage="1" showErrorMessage="1" error="有効な数字を入力してください" sqref="K264:M264" xr:uid="{FD172AAD-EF23-46E3-BD4D-8C0677ECD912}">
      <formula1>0</formula1>
      <formula2>9999999999</formula2>
    </dataValidation>
    <dataValidation type="whole" imeMode="halfAlpha" allowBlank="1" showInputMessage="1" showErrorMessage="1" error="有効な数字を入力してください" sqref="K265:M265" xr:uid="{F600194E-CA8A-4D01-8EF2-230FE6D447E8}">
      <formula1>0</formula1>
      <formula2>9999999999</formula2>
    </dataValidation>
    <dataValidation type="whole" imeMode="halfAlpha" allowBlank="1" showInputMessage="1" showErrorMessage="1" error="有効な数字を入力してください" sqref="K266:M266" xr:uid="{683076EF-3435-40B4-BE6E-026A00DF5700}">
      <formula1>0</formula1>
      <formula2>9999999999</formula2>
    </dataValidation>
    <dataValidation type="whole" imeMode="halfAlpha" allowBlank="1" showInputMessage="1" showErrorMessage="1" error="有効な数字を入力してください" sqref="K267:M267" xr:uid="{1CA2232C-10FE-41A9-A833-67E6F3E8647B}">
      <formula1>0</formula1>
      <formula2>9999999999</formula2>
    </dataValidation>
    <dataValidation type="whole" imeMode="halfAlpha" allowBlank="1" showInputMessage="1" showErrorMessage="1" error="有効な数字を入力してください" sqref="K268:M268" xr:uid="{660862F3-0C0B-4D29-8D02-419B9D36393F}">
      <formula1>0</formula1>
      <formula2>9999999999</formula2>
    </dataValidation>
    <dataValidation type="whole" imeMode="halfAlpha" allowBlank="1" showInputMessage="1" showErrorMessage="1" error="有効な数字を入力してください" sqref="K269:M269" xr:uid="{3EFFAB6B-7FAD-4957-9943-22CA5F491F9F}">
      <formula1>0</formula1>
      <formula2>9999999999</formula2>
    </dataValidation>
    <dataValidation type="whole" imeMode="halfAlpha" allowBlank="1" showInputMessage="1" showErrorMessage="1" error="有効な数字を入力してください" sqref="K270:M270" xr:uid="{5E0A0395-2EB7-4109-A604-6EEDBB589BA7}">
      <formula1>0</formula1>
      <formula2>9999999999</formula2>
    </dataValidation>
    <dataValidation type="whole" imeMode="halfAlpha" allowBlank="1" showInputMessage="1" showErrorMessage="1" error="有効な数字を入力してください" sqref="K271:M271" xr:uid="{4BEE8F06-8F43-4ED8-8CC1-6418C90CC39C}">
      <formula1>0</formula1>
      <formula2>9999999999</formula2>
    </dataValidation>
    <dataValidation type="whole" imeMode="halfAlpha" allowBlank="1" showInputMessage="1" showErrorMessage="1" error="有効な数字を入力してください" sqref="S246:T246" xr:uid="{C85A5D51-1682-45AA-AD24-C8C8988FE992}">
      <formula1>0</formula1>
      <formula2>9999999999</formula2>
    </dataValidation>
    <dataValidation type="whole" imeMode="halfAlpha" allowBlank="1" showInputMessage="1" showErrorMessage="1" error="有効な数字を入力してください" sqref="S247:T247" xr:uid="{BB838D85-1A0D-49D8-882F-6F1D606074D4}">
      <formula1>0</formula1>
      <formula2>9999999999</formula2>
    </dataValidation>
    <dataValidation type="whole" imeMode="halfAlpha" allowBlank="1" showInputMessage="1" showErrorMessage="1" error="有効な数字を入力してください" sqref="S248:T248" xr:uid="{84668C95-786B-492B-9DA2-917430FCDF74}">
      <formula1>0</formula1>
      <formula2>9999999999</formula2>
    </dataValidation>
    <dataValidation type="whole" imeMode="halfAlpha" allowBlank="1" showInputMessage="1" showErrorMessage="1" error="有効な数字を入力してください" sqref="S249:T249" xr:uid="{A03D1135-5FE1-420C-BA47-50F1B3C98C3F}">
      <formula1>0</formula1>
      <formula2>9999999999</formula2>
    </dataValidation>
    <dataValidation type="whole" imeMode="halfAlpha" allowBlank="1" showInputMessage="1" showErrorMessage="1" error="有効な数字を入力してください" sqref="S250:T250" xr:uid="{B6C426A0-97B6-456C-8437-9ACA8C884105}">
      <formula1>0</formula1>
      <formula2>9999999999</formula2>
    </dataValidation>
    <dataValidation type="whole" imeMode="halfAlpha" allowBlank="1" showInputMessage="1" showErrorMessage="1" error="有効な数字を入力してください" sqref="S251:T251" xr:uid="{CAE3F753-610B-4548-A20F-B90EBD851AE6}">
      <formula1>0</formula1>
      <formula2>9999999999</formula2>
    </dataValidation>
    <dataValidation type="whole" imeMode="halfAlpha" allowBlank="1" showInputMessage="1" showErrorMessage="1" error="有効な数字を入力してください" sqref="S252:T252" xr:uid="{59E013FD-5801-4F5B-BE24-FD2D716E847C}">
      <formula1>0</formula1>
      <formula2>9999999999</formula2>
    </dataValidation>
    <dataValidation type="whole" imeMode="halfAlpha" allowBlank="1" showInputMessage="1" showErrorMessage="1" error="有効な数字を入力してください" sqref="S253:T253" xr:uid="{146BF058-FAE8-4259-8986-1265E58DFC06}">
      <formula1>0</formula1>
      <formula2>9999999999</formula2>
    </dataValidation>
    <dataValidation type="whole" imeMode="halfAlpha" allowBlank="1" showInputMessage="1" showErrorMessage="1" error="有効な数字を入力してください" sqref="S254:T254" xr:uid="{4E53D009-30B7-451C-8665-094F62B7F88C}">
      <formula1>0</formula1>
      <formula2>9999999999</formula2>
    </dataValidation>
    <dataValidation type="whole" imeMode="halfAlpha" allowBlank="1" showInputMessage="1" showErrorMessage="1" error="有効な数字を入力してください" sqref="S255:T255" xr:uid="{C15B448B-6539-4FEF-9D10-39F9096849A4}">
      <formula1>0</formula1>
      <formula2>9999999999</formula2>
    </dataValidation>
    <dataValidation type="whole" imeMode="halfAlpha" allowBlank="1" showInputMessage="1" showErrorMessage="1" error="有効な数字を入力してください" sqref="S256:T256" xr:uid="{ECBAAFDA-5A90-4EE2-A10D-F8098858A7B4}">
      <formula1>0</formula1>
      <formula2>9999999999</formula2>
    </dataValidation>
    <dataValidation type="whole" imeMode="halfAlpha" allowBlank="1" showInputMessage="1" showErrorMessage="1" error="有効な数字を入力してください" sqref="S257:T257" xr:uid="{5B361513-CCEB-404C-B729-E4A2F02B078E}">
      <formula1>0</formula1>
      <formula2>9999999999</formula2>
    </dataValidation>
    <dataValidation type="whole" imeMode="halfAlpha" allowBlank="1" showInputMessage="1" showErrorMessage="1" error="有効な数字を入力してください" sqref="S258:T258" xr:uid="{7E29CEC7-D1D2-45C8-86F8-F56B64C2A1F6}">
      <formula1>0</formula1>
      <formula2>9999999999</formula2>
    </dataValidation>
    <dataValidation type="whole" imeMode="halfAlpha" allowBlank="1" showInputMessage="1" showErrorMessage="1" error="有効な数字を入力してください" sqref="S259:T259" xr:uid="{D672B778-60C0-4D0E-AF4A-002F67DC02E3}">
      <formula1>0</formula1>
      <formula2>9999999999</formula2>
    </dataValidation>
    <dataValidation type="whole" imeMode="halfAlpha" allowBlank="1" showInputMessage="1" showErrorMessage="1" error="有効な数字を入力してください" sqref="S260:T260" xr:uid="{0AC489B1-62E7-432F-9EC8-1B0C4E101D9D}">
      <formula1>0</formula1>
      <formula2>9999999999</formula2>
    </dataValidation>
    <dataValidation type="whole" imeMode="halfAlpha" allowBlank="1" showInputMessage="1" showErrorMessage="1" error="有効な数字を入力してください" sqref="S261:T261" xr:uid="{7CE75496-97C5-4E66-968A-66723B035912}">
      <formula1>0</formula1>
      <formula2>9999999999</formula2>
    </dataValidation>
    <dataValidation type="whole" imeMode="halfAlpha" allowBlank="1" showInputMessage="1" showErrorMessage="1" error="有効な数字を入力してください" sqref="S262:T262" xr:uid="{A38E625A-A7EC-47E5-97F0-C3C804A8F800}">
      <formula1>0</formula1>
      <formula2>9999999999</formula2>
    </dataValidation>
    <dataValidation type="whole" imeMode="halfAlpha" allowBlank="1" showInputMessage="1" showErrorMessage="1" error="有効な数字を入力してください" sqref="S263:T263" xr:uid="{0D651FB0-2F61-48AB-BA09-CB270BD4094B}">
      <formula1>0</formula1>
      <formula2>9999999999</formula2>
    </dataValidation>
    <dataValidation type="whole" imeMode="halfAlpha" allowBlank="1" showInputMessage="1" showErrorMessage="1" error="有効な数字を入力してください" sqref="S264:T264" xr:uid="{1B827CA4-3953-490A-AFAA-B4EC6DFD555B}">
      <formula1>0</formula1>
      <formula2>9999999999</formula2>
    </dataValidation>
    <dataValidation type="whole" imeMode="halfAlpha" allowBlank="1" showInputMessage="1" showErrorMessage="1" error="有効な数字を入力してください" sqref="S265:T265" xr:uid="{E7938065-4D4F-44EA-BFF6-0A3C0C3AD8D9}">
      <formula1>0</formula1>
      <formula2>9999999999</formula2>
    </dataValidation>
    <dataValidation type="whole" imeMode="halfAlpha" allowBlank="1" showInputMessage="1" showErrorMessage="1" error="有効な数字を入力してください" sqref="S266:T266" xr:uid="{027A8E05-9F29-4F77-A57E-3474083287E3}">
      <formula1>0</formula1>
      <formula2>9999999999</formula2>
    </dataValidation>
    <dataValidation type="whole" imeMode="halfAlpha" allowBlank="1" showInputMessage="1" showErrorMessage="1" error="有効な数字を入力してください" sqref="S267:T267" xr:uid="{21770929-9099-475D-8D74-B6FAB85DAA12}">
      <formula1>0</formula1>
      <formula2>9999999999</formula2>
    </dataValidation>
    <dataValidation type="whole" imeMode="halfAlpha" allowBlank="1" showInputMessage="1" showErrorMessage="1" error="有効な数字を入力してください" sqref="S268:T268" xr:uid="{4C7DBC97-7363-4B73-8376-1E2E3A41B9EF}">
      <formula1>0</formula1>
      <formula2>9999999999</formula2>
    </dataValidation>
    <dataValidation type="whole" imeMode="halfAlpha" allowBlank="1" showInputMessage="1" showErrorMessage="1" error="有効な数字を入力してください" sqref="S269:T269" xr:uid="{CBEFDA29-789E-4916-B420-0B8A5661FD6D}">
      <formula1>0</formula1>
      <formula2>9999999999</formula2>
    </dataValidation>
    <dataValidation type="whole" imeMode="halfAlpha" allowBlank="1" showInputMessage="1" showErrorMessage="1" error="有効な数字を入力してください" sqref="S270:T270" xr:uid="{3C971DAF-22E9-43B5-8D67-A3B636BF22B8}">
      <formula1>0</formula1>
      <formula2>9999999999</formula2>
    </dataValidation>
    <dataValidation type="whole" imeMode="halfAlpha" allowBlank="1" showInputMessage="1" showErrorMessage="1" error="有効な数字を入力してください" sqref="S271:T271" xr:uid="{9AEDA9A8-944A-4554-8118-70262AADBCB3}">
      <formula1>0</formula1>
      <formula2>9999999999</formula2>
    </dataValidation>
    <dataValidation type="date" imeMode="halfAlpha" allowBlank="1" showInputMessage="1" showErrorMessage="1" error="有効な日付を入力してください" sqref="N285:R285" xr:uid="{B4A35F0D-4F78-4D4E-AD90-40D8997CCC16}">
      <formula1>92</formula1>
      <formula2>73415</formula2>
    </dataValidation>
    <dataValidation type="date" imeMode="halfAlpha" allowBlank="1" showInputMessage="1" showErrorMessage="1" error="有効な日付を入力してください" sqref="N286:R286" xr:uid="{27063BAC-4E22-48B6-8DF2-409370EBFEA3}">
      <formula1>92</formula1>
      <formula2>73415</formula2>
    </dataValidation>
    <dataValidation type="date" imeMode="halfAlpha" allowBlank="1" showInputMessage="1" showErrorMessage="1" error="有効な日付を入力してください" sqref="N287:R287" xr:uid="{8B7D2571-A651-4D6D-8DB1-466215637A38}">
      <formula1>92</formula1>
      <formula2>73415</formula2>
    </dataValidation>
    <dataValidation type="date" imeMode="halfAlpha" allowBlank="1" showInputMessage="1" showErrorMessage="1" error="有効な日付を入力してください" sqref="N288:R288" xr:uid="{D414FCCB-9976-423F-911B-B6AA6154EED3}">
      <formula1>92</formula1>
      <formula2>73415</formula2>
    </dataValidation>
    <dataValidation type="date" imeMode="halfAlpha" allowBlank="1" showInputMessage="1" showErrorMessage="1" error="有効な日付を入力してください" sqref="N289:R289" xr:uid="{19E618CD-9EC6-4B0D-AD5B-D3BED96603AB}">
      <formula1>92</formula1>
      <formula2>73415</formula2>
    </dataValidation>
    <dataValidation type="date" imeMode="halfAlpha" allowBlank="1" showInputMessage="1" showErrorMessage="1" error="有効な日付を入力してください" sqref="N290:R290" xr:uid="{0C3BA5A6-3915-409D-A508-EC713391339D}">
      <formula1>92</formula1>
      <formula2>73415</formula2>
    </dataValidation>
    <dataValidation type="date" imeMode="halfAlpha" allowBlank="1" showInputMessage="1" showErrorMessage="1" error="有効な日付を入力してください" sqref="N291:R291" xr:uid="{642B8E57-D194-43F8-A074-84FA03E00BC7}">
      <formula1>92</formula1>
      <formula2>73415</formula2>
    </dataValidation>
    <dataValidation type="date" imeMode="halfAlpha" allowBlank="1" showInputMessage="1" showErrorMessage="1" error="有効な日付を入力してください" sqref="N292:R292" xr:uid="{007A516E-99EB-482B-948E-F81E4460BEC5}">
      <formula1>92</formula1>
      <formula2>73415</formula2>
    </dataValidation>
    <dataValidation type="date" imeMode="halfAlpha" allowBlank="1" showInputMessage="1" showErrorMessage="1" error="有効な日付を入力してください" sqref="N293:R293" xr:uid="{942FE51A-4043-4434-A94E-0B1BDFB0FC47}">
      <formula1>92</formula1>
      <formula2>73415</formula2>
    </dataValidation>
    <dataValidation type="date" imeMode="halfAlpha" allowBlank="1" showInputMessage="1" showErrorMessage="1" error="有効な日付を入力してください" sqref="N294:R294" xr:uid="{4DF3238B-5572-4E02-BAA0-161D014BA76C}">
      <formula1>92</formula1>
      <formula2>73415</formula2>
    </dataValidation>
    <dataValidation type="date" imeMode="halfAlpha" allowBlank="1" showInputMessage="1" showErrorMessage="1" error="有効な日付を入力してください" sqref="N295:R295" xr:uid="{1D7B4C3D-0AA4-4A33-83C9-4337E10DC09D}">
      <formula1>92</formula1>
      <formula2>73415</formula2>
    </dataValidation>
    <dataValidation type="date" imeMode="halfAlpha" allowBlank="1" showInputMessage="1" showErrorMessage="1" error="有効な日付を入力してください" sqref="N296:R296" xr:uid="{D63AB3D7-DFAC-4F39-906D-F89394AA862D}">
      <formula1>92</formula1>
      <formula2>73415</formula2>
    </dataValidation>
    <dataValidation type="date" imeMode="halfAlpha" allowBlank="1" showInputMessage="1" showErrorMessage="1" error="有効な日付を入力してください" sqref="N297:R297" xr:uid="{CBD49E63-AFC8-4ECC-B4E1-060E3765F7A8}">
      <formula1>92</formula1>
      <formula2>73415</formula2>
    </dataValidation>
    <dataValidation type="date" imeMode="halfAlpha" allowBlank="1" showInputMessage="1" showErrorMessage="1" error="有効な日付を入力してください" sqref="N298:R298" xr:uid="{050A0576-DE76-4F76-88C1-8B731D2F7205}">
      <formula1>92</formula1>
      <formula2>73415</formula2>
    </dataValidation>
    <dataValidation type="date" imeMode="halfAlpha" allowBlank="1" showInputMessage="1" showErrorMessage="1" error="有効な日付を入力してください" sqref="N299:R299" xr:uid="{B968D808-1984-42A5-8AD4-E72DD753CCC2}">
      <formula1>92</formula1>
      <formula2>73415</formula2>
    </dataValidation>
    <dataValidation type="list" imeMode="halfAlpha" allowBlank="1" showInputMessage="1" showErrorMessage="1" error="リストから選択してください" sqref="L304:M304" xr:uid="{6B2E1AF3-8214-406B-A40F-796387A8C8E9}">
      <formula1>"○,　"</formula1>
    </dataValidation>
    <dataValidation type="list" imeMode="halfAlpha" allowBlank="1" showInputMessage="1" showErrorMessage="1" error="リストから選択してください" sqref="L305:M305" xr:uid="{BA718E9C-D4C1-4670-A537-258D096FFF09}">
      <formula1>"○,　"</formula1>
    </dataValidation>
    <dataValidation type="list" imeMode="halfAlpha" allowBlank="1" showInputMessage="1" showErrorMessage="1" error="リストから選択してください" sqref="L306:M306" xr:uid="{042F77E8-5D94-4C2C-8FD1-D06C0E538E3F}">
      <formula1>"○,　"</formula1>
    </dataValidation>
    <dataValidation type="list" imeMode="halfAlpha" allowBlank="1" showInputMessage="1" showErrorMessage="1" error="リストから選択してください" sqref="L307:M307" xr:uid="{65170FA4-D368-4D29-83E2-726B24257C7F}">
      <formula1>"○,　"</formula1>
    </dataValidation>
    <dataValidation type="list" imeMode="halfAlpha" allowBlank="1" showInputMessage="1" showErrorMessage="1" error="リストから選択してください" sqref="L308:M308" xr:uid="{369A35B5-2402-4848-A760-9E59479CB8BF}">
      <formula1>"○,　"</formula1>
    </dataValidation>
    <dataValidation type="list" imeMode="halfAlpha" allowBlank="1" showInputMessage="1" showErrorMessage="1" error="リストから選択してください" sqref="L309:M309" xr:uid="{FEF7B785-E8A3-497A-8D36-91FD517CE82C}">
      <formula1>"○,　"</formula1>
    </dataValidation>
    <dataValidation type="list" imeMode="halfAlpha" allowBlank="1" showInputMessage="1" showErrorMessage="1" error="リストから選択してください" sqref="L310:M310" xr:uid="{0D46C800-54F2-4AFB-B2B7-78A2AD76B8EB}">
      <formula1>"○,　"</formula1>
    </dataValidation>
    <dataValidation type="list" imeMode="halfAlpha" allowBlank="1" showInputMessage="1" showErrorMessage="1" error="リストから選択してください" sqref="L311:M311" xr:uid="{E31EAF85-C66D-46FB-A867-74F0B30ECF58}">
      <formula1>"○,　"</formula1>
    </dataValidation>
    <dataValidation type="list" imeMode="halfAlpha" allowBlank="1" showInputMessage="1" showErrorMessage="1" error="リストから選択してください" sqref="L312:M312" xr:uid="{EBE9F7B0-674B-48EF-9C5C-FC1C0A7FA97F}">
      <formula1>"○,　"</formula1>
    </dataValidation>
    <dataValidation type="list" imeMode="halfAlpha" allowBlank="1" showInputMessage="1" showErrorMessage="1" error="リストから選択してください" sqref="L313:M313" xr:uid="{2C06C7F0-F13F-4A0F-8A25-250B58D98504}">
      <formula1>"○,　"</formula1>
    </dataValidation>
    <dataValidation type="list" imeMode="halfAlpha" allowBlank="1" showInputMessage="1" showErrorMessage="1" error="リストから選択してください" sqref="L314:M314" xr:uid="{A4E26074-C0FA-4683-8E9B-E901EB09182B}">
      <formula1>"○,　"</formula1>
    </dataValidation>
    <dataValidation type="list" imeMode="halfAlpha" allowBlank="1" showInputMessage="1" showErrorMessage="1" error="リストから選択してください" sqref="L315:M315" xr:uid="{73483A41-C23D-4289-A90F-5613817717B5}">
      <formula1>"○,　"</formula1>
    </dataValidation>
    <dataValidation type="list" imeMode="halfAlpha" allowBlank="1" showInputMessage="1" showErrorMessage="1" error="リストから選択してください" sqref="L316:M316" xr:uid="{9AFF9A6B-BD04-4731-94C4-CB9847C5867F}">
      <formula1>"○,　"</formula1>
    </dataValidation>
    <dataValidation type="list" imeMode="halfAlpha" allowBlank="1" showInputMessage="1" showErrorMessage="1" error="リストから選択してください" sqref="L317:M317" xr:uid="{A4706324-F1A4-4D89-9C06-87156E5C7884}">
      <formula1>"○,　"</formula1>
    </dataValidation>
    <dataValidation type="list" imeMode="halfAlpha" allowBlank="1" showInputMessage="1" showErrorMessage="1" error="リストから選択してください" sqref="L318:M318" xr:uid="{E1692B62-E929-4CCA-B898-137D17891957}">
      <formula1>"○,　"</formula1>
    </dataValidation>
    <dataValidation type="list" imeMode="halfAlpha" allowBlank="1" showInputMessage="1" showErrorMessage="1" error="リストから選択してください" sqref="L319:M319" xr:uid="{8F342DBB-549C-4EE9-95F3-12048903B31C}">
      <formula1>"○,　"</formula1>
    </dataValidation>
    <dataValidation type="list" imeMode="halfAlpha" allowBlank="1" showInputMessage="1" showErrorMessage="1" error="リストから選択してください" sqref="L320:M320" xr:uid="{735BF05A-A163-4BD0-B682-054F91FEFFA0}">
      <formula1>"○,　"</formula1>
    </dataValidation>
    <dataValidation type="list" imeMode="halfAlpha" allowBlank="1" showInputMessage="1" showErrorMessage="1" error="リストから選択してください" sqref="L321:M321" xr:uid="{B1A56DF3-FD5D-493F-801F-293620DDE55D}">
      <formula1>"○,　"</formula1>
    </dataValidation>
    <dataValidation type="list" imeMode="halfAlpha" allowBlank="1" showInputMessage="1" showErrorMessage="1" error="リストから選択してください" sqref="L322:M322" xr:uid="{E006603B-2A31-49BB-B7D7-6FDB8CAF8906}">
      <formula1>"○,　"</formula1>
    </dataValidation>
    <dataValidation type="list" imeMode="halfAlpha" allowBlank="1" showInputMessage="1" showErrorMessage="1" error="リストから選択してください" sqref="N322" xr:uid="{6D59E0F8-A897-41EB-83CE-CCD625FA9779}">
      <formula1>"○,　"</formula1>
    </dataValidation>
    <dataValidation type="list" imeMode="halfAlpha" allowBlank="1" showInputMessage="1" showErrorMessage="1" error="リストから選択してください" sqref="L323:M323" xr:uid="{D7539FDC-D3C3-4F05-904D-C36208A05257}">
      <formula1>"○,　"</formula1>
    </dataValidation>
    <dataValidation type="list" imeMode="halfAlpha" allowBlank="1" showInputMessage="1" showErrorMessage="1" error="リストから選択してください" sqref="N323" xr:uid="{DD1C3A1B-2FE1-4781-AE9A-988DAA7DC080}">
      <formula1>"○,　"</formula1>
    </dataValidation>
    <dataValidation type="list" imeMode="halfAlpha" allowBlank="1" showInputMessage="1" showErrorMessage="1" error="リストから選択してください" sqref="L324:M324" xr:uid="{3E7E2C5B-D416-460E-B7E8-F02D252D8D7F}">
      <formula1>"○,　"</formula1>
    </dataValidation>
    <dataValidation type="list" imeMode="halfAlpha" allowBlank="1" showInputMessage="1" showErrorMessage="1" error="リストから選択してください" sqref="N324" xr:uid="{F7A6F5D3-2DC4-4C51-B093-80E0F173FB26}">
      <formula1>"○,　"</formula1>
    </dataValidation>
    <dataValidation type="list" imeMode="halfAlpha" allowBlank="1" showInputMessage="1" showErrorMessage="1" error="リストから選択してください" sqref="L325:M325" xr:uid="{BFAEAE0B-9EC1-4BBC-A157-25733CB6B949}">
      <formula1>"○,　"</formula1>
    </dataValidation>
    <dataValidation type="list" imeMode="halfAlpha" allowBlank="1" showInputMessage="1" showErrorMessage="1" error="リストから選択してください" sqref="N325" xr:uid="{5677B91F-F6ED-46CB-BA69-2977EACCFF95}">
      <formula1>"○,　"</formula1>
    </dataValidation>
    <dataValidation type="list" imeMode="halfAlpha" allowBlank="1" showInputMessage="1" showErrorMessage="1" error="リストから選択してください" sqref="L326:M326" xr:uid="{3D9F77FB-4B67-40A4-8F6A-8DA998AC08B3}">
      <formula1>"○,　"</formula1>
    </dataValidation>
    <dataValidation type="list" imeMode="halfAlpha" allowBlank="1" showInputMessage="1" showErrorMessage="1" error="リストから選択してください" sqref="N326" xr:uid="{15E9F535-D690-4E2C-9F8F-B64308924828}">
      <formula1>"○,　"</formula1>
    </dataValidation>
    <dataValidation type="list" imeMode="halfAlpha" allowBlank="1" showInputMessage="1" showErrorMessage="1" error="リストから選択してください" sqref="L327:M327" xr:uid="{712C5362-76FF-4E80-BC96-6F824CF92A8C}">
      <formula1>"○,　"</formula1>
    </dataValidation>
    <dataValidation type="list" imeMode="halfAlpha" allowBlank="1" showInputMessage="1" showErrorMessage="1" error="リストから選択してください" sqref="N327" xr:uid="{729814A4-98D8-48DD-BD77-A74E01BBAE0C}">
      <formula1>"○,　"</formula1>
    </dataValidation>
    <dataValidation type="list" imeMode="halfAlpha" allowBlank="1" showInputMessage="1" showErrorMessage="1" error="リストから選択してください" sqref="L328:M328" xr:uid="{78B4C2C6-9E64-4EEF-8B3A-AFD0C532E3D8}">
      <formula1>"○,　"</formula1>
    </dataValidation>
    <dataValidation type="list" imeMode="halfAlpha" allowBlank="1" showInputMessage="1" showErrorMessage="1" error="リストから選択してください" sqref="N328" xr:uid="{F7C55233-E570-4E76-8225-A902E292F362}">
      <formula1>"○,　"</formula1>
    </dataValidation>
    <dataValidation type="list" imeMode="halfAlpha" allowBlank="1" showInputMessage="1" showErrorMessage="1" error="リストから選択してください" sqref="L329:M329" xr:uid="{1E5957BC-0F81-43BA-92AB-EEA1EABFE378}">
      <formula1>"○,　"</formula1>
    </dataValidation>
    <dataValidation type="list" imeMode="halfAlpha" allowBlank="1" showInputMessage="1" showErrorMessage="1" error="リストから選択してください" sqref="N329" xr:uid="{17C2B2E3-AFAB-464D-8A7D-EACCA8F72C25}">
      <formula1>"○,　"</formula1>
    </dataValidation>
    <dataValidation type="list" imeMode="halfAlpha" allowBlank="1" showInputMessage="1" showErrorMessage="1" error="リストから選択してください" sqref="L330:M330" xr:uid="{997114D7-F6D1-4525-A3C0-8AF38F917933}">
      <formula1>"○,　"</formula1>
    </dataValidation>
    <dataValidation type="list" imeMode="halfAlpha" allowBlank="1" showInputMessage="1" showErrorMessage="1" error="リストから選択してください" sqref="N330" xr:uid="{7E4814FF-9B5B-4A0C-B3F8-E89A146A30AF}">
      <formula1>"○,　"</formula1>
    </dataValidation>
    <dataValidation type="list" imeMode="halfAlpha" allowBlank="1" showInputMessage="1" showErrorMessage="1" error="リストから選択してください" sqref="L331:M331" xr:uid="{CAE9DC99-4601-42CE-BED3-B58E3D5DDE53}">
      <formula1>"○,　"</formula1>
    </dataValidation>
    <dataValidation type="list" imeMode="halfAlpha" allowBlank="1" showInputMessage="1" showErrorMessage="1" error="リストから選択してください" sqref="N331" xr:uid="{5DFF165D-D66F-4706-964A-8D08C2261745}">
      <formula1>"○,　"</formula1>
    </dataValidation>
    <dataValidation type="list" imeMode="halfAlpha" allowBlank="1" showInputMessage="1" showErrorMessage="1" error="リストから選択してください" sqref="L332:M332" xr:uid="{714DF4FB-A056-4C8F-8053-6AC07611F646}">
      <formula1>"○,　"</formula1>
    </dataValidation>
    <dataValidation type="list" imeMode="halfAlpha" allowBlank="1" showInputMessage="1" showErrorMessage="1" error="リストから選択してください" sqref="N332" xr:uid="{80E60DEB-D246-4CC5-B061-797ED14D111A}">
      <formula1>"○,　"</formula1>
    </dataValidation>
    <dataValidation type="list" imeMode="halfAlpha" allowBlank="1" showInputMessage="1" showErrorMessage="1" error="リストから選択してください" sqref="L333:M333" xr:uid="{496DBAD7-0EA3-4817-BD0D-A190AD681CC4}">
      <formula1>"○,　"</formula1>
    </dataValidation>
    <dataValidation type="list" imeMode="halfAlpha" allowBlank="1" showInputMessage="1" showErrorMessage="1" error="リストから選択してください" sqref="N333" xr:uid="{F4363125-226F-435C-86E8-3A7F094A6940}">
      <formula1>"○,　"</formula1>
    </dataValidation>
    <dataValidation type="list" imeMode="halfAlpha" allowBlank="1" showInputMessage="1" showErrorMessage="1" error="リストから選択してください" sqref="L334:M334" xr:uid="{D8CDE107-015F-4A4A-8F4A-504A1C8DCF78}">
      <formula1>"○,　"</formula1>
    </dataValidation>
    <dataValidation type="list" imeMode="halfAlpha" allowBlank="1" showInputMessage="1" showErrorMessage="1" error="リストから選択してください" sqref="N334" xr:uid="{E5DEEAE9-ABB6-4196-9FF6-D8469DAB1A8D}">
      <formula1>"○,　"</formula1>
    </dataValidation>
    <dataValidation type="list" imeMode="halfAlpha" allowBlank="1" showInputMessage="1" showErrorMessage="1" error="リストから選択してください" sqref="L335:M335" xr:uid="{FC5476D8-3EC1-47A6-AD37-98FD1E9F3005}">
      <formula1>"○,　"</formula1>
    </dataValidation>
    <dataValidation type="list" imeMode="halfAlpha" allowBlank="1" showInputMessage="1" showErrorMessage="1" error="リストから選択してください" sqref="N335" xr:uid="{76E6A1AD-7167-4C79-932C-D1EF56AA3850}">
      <formula1>"○,　"</formula1>
    </dataValidation>
    <dataValidation type="list" imeMode="halfAlpha" allowBlank="1" showInputMessage="1" showErrorMessage="1" error="リストから選択してください" sqref="L336:M336" xr:uid="{61FFE2F3-3D73-474D-A06D-F1C230E373E8}">
      <formula1>"○,　"</formula1>
    </dataValidation>
    <dataValidation type="list" imeMode="halfAlpha" allowBlank="1" showInputMessage="1" showErrorMessage="1" error="リストから選択してください" sqref="N336" xr:uid="{CDFD0BAD-F2CC-48F6-AD7A-581DD9B310A2}">
      <formula1>"○,　"</formula1>
    </dataValidation>
    <dataValidation type="list" imeMode="halfAlpha" allowBlank="1" showInputMessage="1" showErrorMessage="1" error="リストから選択してください" sqref="L337:M337" xr:uid="{B2170A50-A492-4680-9CE4-CC468B67A489}">
      <formula1>"○,　"</formula1>
    </dataValidation>
    <dataValidation type="list" imeMode="halfAlpha" allowBlank="1" showInputMessage="1" showErrorMessage="1" error="リストから選択してください" sqref="N337" xr:uid="{78097DEB-88FA-4591-AA1C-50520AEE341D}">
      <formula1>"○,　"</formula1>
    </dataValidation>
    <dataValidation type="list" imeMode="halfAlpha" allowBlank="1" showInputMessage="1" showErrorMessage="1" error="リストから選択してください" sqref="L338:M338" xr:uid="{A1871DFA-2F46-4B4B-AC75-8F4E9E027EC1}">
      <formula1>"○,　"</formula1>
    </dataValidation>
    <dataValidation type="list" imeMode="halfAlpha" allowBlank="1" showInputMessage="1" showErrorMessage="1" error="リストから選択してください" sqref="N338" xr:uid="{B9B1F0BB-0922-45EE-9668-8E62CE5A1DF2}">
      <formula1>"○,　"</formula1>
    </dataValidation>
    <dataValidation type="list" imeMode="halfAlpha" allowBlank="1" showInputMessage="1" showErrorMessage="1" error="リストから選択してください" sqref="L339:M339" xr:uid="{5AF49EF9-2D67-416D-BCAD-3592DF34FFF0}">
      <formula1>"○,　"</formula1>
    </dataValidation>
    <dataValidation type="list" imeMode="halfAlpha" allowBlank="1" showInputMessage="1" showErrorMessage="1" error="リストから選択してください" sqref="N339" xr:uid="{E7E059DF-7A12-46BD-B750-5B61EF2C33F9}">
      <formula1>"○,　"</formula1>
    </dataValidation>
    <dataValidation type="list" imeMode="halfAlpha" allowBlank="1" showInputMessage="1" showErrorMessage="1" error="リストから選択してください" sqref="L340:M340" xr:uid="{85D6E154-69C9-4DEC-8C1D-94155971DE8E}">
      <formula1>"○,　"</formula1>
    </dataValidation>
    <dataValidation type="list" imeMode="halfAlpha" allowBlank="1" showInputMessage="1" showErrorMessage="1" error="リストから選択してください" sqref="N340" xr:uid="{D5F8573E-845B-410A-9E94-5BB8A2DB43A2}">
      <formula1>"○,　"</formula1>
    </dataValidation>
    <dataValidation type="list" imeMode="halfAlpha" allowBlank="1" showInputMessage="1" showErrorMessage="1" error="リストから選択してください" sqref="L341:M341" xr:uid="{4FD960AF-F8FD-43DA-A9EF-1CC83604625F}">
      <formula1>"○,　"</formula1>
    </dataValidation>
    <dataValidation type="list" imeMode="halfAlpha" allowBlank="1" showInputMessage="1" showErrorMessage="1" error="リストから選択してください" sqref="N341" xr:uid="{4F691CF8-BADD-49E2-97AD-831E2D905A9A}">
      <formula1>"○,　"</formula1>
    </dataValidation>
    <dataValidation type="list" imeMode="halfAlpha" allowBlank="1" showInputMessage="1" showErrorMessage="1" error="リストから選択してください" sqref="L342:M342" xr:uid="{3CDEB148-2B30-4637-BD05-28B3437B52C9}">
      <formula1>"○,　"</formula1>
    </dataValidation>
    <dataValidation type="list" imeMode="halfAlpha" allowBlank="1" showInputMessage="1" showErrorMessage="1" error="リストから選択してください" sqref="N342" xr:uid="{FE3EED61-C9E5-47AC-B21F-3539BDD8623C}">
      <formula1>"○,　"</formula1>
    </dataValidation>
    <dataValidation type="list" imeMode="halfAlpha" allowBlank="1" showInputMessage="1" showErrorMessage="1" error="リストから選択してください" sqref="T304:U304" xr:uid="{1F06B54E-056C-4E8B-90F7-7171B7EAB6A9}">
      <formula1>"○,　"</formula1>
    </dataValidation>
    <dataValidation type="list" imeMode="halfAlpha" allowBlank="1" showInputMessage="1" showErrorMessage="1" error="リストから選択してください" sqref="T305:U305" xr:uid="{D47AE2A3-F48C-42E0-9AC2-9A827D981C47}">
      <formula1>"○,　"</formula1>
    </dataValidation>
    <dataValidation type="list" imeMode="halfAlpha" allowBlank="1" showInputMessage="1" showErrorMessage="1" error="リストから選択してください" sqref="T306:U306" xr:uid="{19B44F3A-7EA8-440F-8458-15FBAC96DB02}">
      <formula1>"○,　"</formula1>
    </dataValidation>
    <dataValidation type="list" imeMode="halfAlpha" allowBlank="1" showInputMessage="1" showErrorMessage="1" error="リストから選択してください" sqref="T307:U307" xr:uid="{26486988-882C-48E3-AD0C-8D4D6B54074F}">
      <formula1>"○,　"</formula1>
    </dataValidation>
    <dataValidation type="list" imeMode="halfAlpha" allowBlank="1" showInputMessage="1" showErrorMessage="1" error="リストから選択してください" sqref="T308:U308" xr:uid="{0C2506F5-0381-4115-A32F-637D2D93C085}">
      <formula1>"○,　"</formula1>
    </dataValidation>
    <dataValidation type="list" imeMode="halfAlpha" allowBlank="1" showInputMessage="1" showErrorMessage="1" error="リストから選択してください" sqref="T309:U309" xr:uid="{7723DD60-C27E-4E99-8EE3-EC95EAE57BEE}">
      <formula1>"○,　"</formula1>
    </dataValidation>
    <dataValidation type="list" imeMode="halfAlpha" allowBlank="1" showInputMessage="1" showErrorMessage="1" error="リストから選択してください" sqref="T310:U310" xr:uid="{28D78406-8018-45D0-AA27-AC1A4FD65CFD}">
      <formula1>"○,　"</formula1>
    </dataValidation>
    <dataValidation type="list" imeMode="halfAlpha" allowBlank="1" showInputMessage="1" showErrorMessage="1" error="リストから選択してください" sqref="T311:U311" xr:uid="{9ECAB565-6645-41BC-BB0A-7A84E416FCB6}">
      <formula1>"○,　"</formula1>
    </dataValidation>
    <dataValidation type="list" imeMode="halfAlpha" allowBlank="1" showInputMessage="1" showErrorMessage="1" error="リストから選択してください" sqref="T312:U312" xr:uid="{C307E7F0-8ED3-4B85-AF37-A97EBF2056CD}">
      <formula1>"○,　"</formula1>
    </dataValidation>
    <dataValidation type="list" imeMode="halfAlpha" allowBlank="1" showInputMessage="1" showErrorMessage="1" error="リストから選択してください" sqref="T313:U313" xr:uid="{0409EC18-063C-40AF-9FDA-12C121875FFA}">
      <formula1>"○,　"</formula1>
    </dataValidation>
    <dataValidation type="list" imeMode="halfAlpha" allowBlank="1" showInputMessage="1" showErrorMessage="1" error="リストから選択してください" sqref="T314:U314" xr:uid="{717B09D8-C08D-486C-BD70-32ACD071361F}">
      <formula1>"○,　"</formula1>
    </dataValidation>
    <dataValidation type="list" imeMode="halfAlpha" allowBlank="1" showInputMessage="1" showErrorMessage="1" error="リストから選択してください" sqref="V314:Y314" xr:uid="{6AF21F45-9BCB-45CA-95A9-3D4F98C0570A}">
      <formula1>"○,　"</formula1>
    </dataValidation>
    <dataValidation type="list" imeMode="halfAlpha" allowBlank="1" showInputMessage="1" showErrorMessage="1" error="リストから選択してください" sqref="T315:U315" xr:uid="{5C7564DB-5ED5-4A00-98A4-52D6C7152C2E}">
      <formula1>"○,　"</formula1>
    </dataValidation>
    <dataValidation type="list" imeMode="halfAlpha" allowBlank="1" showInputMessage="1" showErrorMessage="1" error="リストから選択してください" sqref="V315:Y315" xr:uid="{401C40E4-4E4B-4F0F-B5D1-C402BBEADB68}">
      <formula1>"○,　"</formula1>
    </dataValidation>
    <dataValidation type="list" imeMode="halfAlpha" allowBlank="1" showInputMessage="1" showErrorMessage="1" error="リストから選択してください" sqref="T316:U316" xr:uid="{A21D47F6-FAD2-4EB1-8266-5FD58167DD7E}">
      <formula1>"○,　"</formula1>
    </dataValidation>
    <dataValidation type="list" imeMode="halfAlpha" allowBlank="1" showInputMessage="1" showErrorMessage="1" error="リストから選択してください" sqref="V316:Y316" xr:uid="{65927E37-1EE3-4652-A1E4-4825C8F52719}">
      <formula1>"○,　"</formula1>
    </dataValidation>
    <dataValidation type="list" imeMode="halfAlpha" allowBlank="1" showInputMessage="1" showErrorMessage="1" error="リストから選択してください" sqref="T317:U317" xr:uid="{28A09A77-75AD-4EAE-9716-2BB06BE68985}">
      <formula1>"○,　"</formula1>
    </dataValidation>
    <dataValidation type="list" imeMode="halfAlpha" allowBlank="1" showInputMessage="1" showErrorMessage="1" error="リストから選択してください" sqref="V317:Y317" xr:uid="{446C30CA-EC60-400E-BD69-D262769E022F}">
      <formula1>"○,　"</formula1>
    </dataValidation>
    <dataValidation type="list" imeMode="halfAlpha" allowBlank="1" showInputMessage="1" showErrorMessage="1" error="リストから選択してください" sqref="T318:U318" xr:uid="{CA79D97D-5D38-45D4-84F4-6DA833009168}">
      <formula1>"○,　"</formula1>
    </dataValidation>
    <dataValidation type="list" imeMode="halfAlpha" allowBlank="1" showInputMessage="1" showErrorMessage="1" error="リストから選択してください" sqref="V318:Y318" xr:uid="{29CDD207-F8D1-45DF-A408-04599F07FBF3}">
      <formula1>"○,　"</formula1>
    </dataValidation>
    <dataValidation type="list" imeMode="halfAlpha" allowBlank="1" showInputMessage="1" showErrorMessage="1" error="リストから選択してください" sqref="T319:U319" xr:uid="{D77812DC-8747-439C-8FC3-F3AA5BB3C430}">
      <formula1>"○,　"</formula1>
    </dataValidation>
    <dataValidation type="list" imeMode="halfAlpha" allowBlank="1" showInputMessage="1" showErrorMessage="1" error="リストから選択してください" sqref="V319:Y319" xr:uid="{71D9FD81-C598-4D30-B988-18EEB5FE6039}">
      <formula1>"○,　"</formula1>
    </dataValidation>
    <dataValidation type="list" imeMode="halfAlpha" allowBlank="1" showInputMessage="1" showErrorMessage="1" error="リストから選択してください" sqref="T320:U320" xr:uid="{BE97534B-44DE-41BF-819B-78707F6FF424}">
      <formula1>"○,　"</formula1>
    </dataValidation>
    <dataValidation type="list" imeMode="halfAlpha" allowBlank="1" showInputMessage="1" showErrorMessage="1" error="リストから選択してください" sqref="V320:Y320" xr:uid="{2DEA6CAF-9FAD-4B9A-BCED-D9F10B759756}">
      <formula1>"○,　"</formula1>
    </dataValidation>
    <dataValidation type="list" imeMode="halfAlpha" allowBlank="1" showInputMessage="1" showErrorMessage="1" error="リストから選択してください" sqref="T321:U321" xr:uid="{93C2874F-DD43-4B3B-8083-8FC11CA8E1EC}">
      <formula1>"○,　"</formula1>
    </dataValidation>
    <dataValidation type="list" imeMode="halfAlpha" allowBlank="1" showInputMessage="1" showErrorMessage="1" error="リストから選択してください" sqref="V321:Y321" xr:uid="{D11E8717-F88A-4DAF-BEAB-192EA394BB92}">
      <formula1>"○,　"</formula1>
    </dataValidation>
    <dataValidation type="list" imeMode="halfAlpha" allowBlank="1" showInputMessage="1" showErrorMessage="1" error="リストから選択してください" sqref="T322:U322" xr:uid="{16BC5B3F-22B1-4498-B5C9-23C79CA1B120}">
      <formula1>"○,　"</formula1>
    </dataValidation>
    <dataValidation type="list" imeMode="halfAlpha" allowBlank="1" showInputMessage="1" showErrorMessage="1" error="リストから選択してください" sqref="T323:U323" xr:uid="{5ACD70C3-26E9-4D83-8410-E294CC4F4A85}">
      <formula1>"○,　"</formula1>
    </dataValidation>
    <dataValidation type="list" imeMode="halfAlpha" allowBlank="1" showInputMessage="1" showErrorMessage="1" error="リストから選択してください" sqref="T324:U324" xr:uid="{3D37B537-8D03-4B90-830E-B6A36DDC4A8B}">
      <formula1>"○,　"</formula1>
    </dataValidation>
    <dataValidation type="list" imeMode="halfAlpha" allowBlank="1" showInputMessage="1" showErrorMessage="1" error="リストから選択してください" sqref="T325:U325" xr:uid="{31EA7970-797F-4B3B-867D-1F6226823A33}">
      <formula1>"○,　"</formula1>
    </dataValidation>
    <dataValidation type="list" imeMode="halfAlpha" allowBlank="1" showInputMessage="1" showErrorMessage="1" error="リストから選択してください" sqref="T326:U326" xr:uid="{04A1F856-534C-417B-9C5B-E388C43CE516}">
      <formula1>"○,　"</formula1>
    </dataValidation>
    <dataValidation type="list" imeMode="halfAlpha" allowBlank="1" showInputMessage="1" showErrorMessage="1" error="リストから選択してください" sqref="T327:U327" xr:uid="{00D6268D-6148-4187-9372-887FB8D2A8D2}">
      <formula1>"○,　"</formula1>
    </dataValidation>
    <dataValidation type="list" imeMode="halfAlpha" allowBlank="1" showInputMessage="1" showErrorMessage="1" error="リストから選択してください" sqref="T328:U328" xr:uid="{E796549D-35DF-4A7A-8506-9ADFAA28AE67}">
      <formula1>"○,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23F0-C1C3-4DFD-8CA7-D0AE8D6873A2}">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342" hidden="1" customWidth="1"/>
    <col min="2" max="3" width="3.75" style="528" customWidth="1"/>
    <col min="4" max="4" width="16.75" style="528" customWidth="1"/>
    <col min="5" max="6" width="22.625" style="528" customWidth="1"/>
    <col min="7" max="7" width="6" style="528" customWidth="1"/>
    <col min="8" max="8" width="19.75" style="528" customWidth="1"/>
    <col min="9" max="9" width="14.875" style="528" customWidth="1"/>
    <col min="10" max="10" width="38.375" style="528" hidden="1" customWidth="1"/>
    <col min="11" max="11" width="38.375" style="528" customWidth="1"/>
    <col min="12" max="12" width="2.375" style="528"/>
    <col min="13" max="13" width="13.375" style="528" hidden="1" customWidth="1"/>
    <col min="14" max="16384" width="2.375" style="528"/>
  </cols>
  <sheetData>
    <row r="1" spans="1:13" s="524" customFormat="1" ht="30" customHeight="1" x14ac:dyDescent="0.15">
      <c r="A1" s="342" t="s">
        <v>241</v>
      </c>
      <c r="C1" s="525" t="s">
        <v>239</v>
      </c>
      <c r="D1" s="525"/>
      <c r="E1" s="525"/>
      <c r="F1" s="525"/>
      <c r="G1" s="525"/>
      <c r="H1" s="525"/>
      <c r="I1" s="525"/>
      <c r="J1" s="525"/>
      <c r="K1" s="526">
        <v>45292</v>
      </c>
      <c r="L1" s="526"/>
    </row>
    <row r="2" spans="1:13" s="524" customFormat="1" ht="15" hidden="1" customHeight="1" x14ac:dyDescent="0.15">
      <c r="A2" s="342" t="s">
        <v>242</v>
      </c>
      <c r="C2" s="527"/>
      <c r="D2" s="527"/>
      <c r="E2" s="527"/>
      <c r="F2" s="527"/>
      <c r="G2" s="527"/>
      <c r="H2" s="527"/>
      <c r="I2" s="527"/>
      <c r="J2" s="527"/>
      <c r="K2" s="526"/>
      <c r="L2" s="526"/>
    </row>
    <row r="3" spans="1:13" ht="15" customHeight="1" x14ac:dyDescent="0.15">
      <c r="A3" s="342">
        <v>2024.01</v>
      </c>
      <c r="C3" s="529" t="s">
        <v>243</v>
      </c>
      <c r="D3" s="529"/>
      <c r="E3" s="529"/>
      <c r="F3" s="529"/>
      <c r="G3" s="529"/>
      <c r="H3" s="529"/>
      <c r="I3" s="529"/>
      <c r="J3" s="529"/>
      <c r="K3" s="529"/>
    </row>
    <row r="4" spans="1:13" ht="52.5" customHeight="1" x14ac:dyDescent="0.15">
      <c r="C4" s="530" t="s">
        <v>244</v>
      </c>
      <c r="D4" s="530"/>
      <c r="E4" s="530"/>
      <c r="F4" s="530"/>
      <c r="G4" s="530"/>
      <c r="H4" s="530"/>
      <c r="I4" s="530"/>
      <c r="J4" s="530"/>
      <c r="K4" s="530"/>
    </row>
    <row r="5" spans="1:13" ht="15" hidden="1" customHeight="1" x14ac:dyDescent="0.15">
      <c r="C5" s="177"/>
      <c r="D5" s="181"/>
      <c r="E5" s="181"/>
      <c r="F5" s="181"/>
      <c r="G5" s="181"/>
      <c r="H5" s="181"/>
      <c r="I5" s="181"/>
      <c r="J5" s="181"/>
      <c r="K5" s="181"/>
    </row>
    <row r="6" spans="1:13" ht="15" hidden="1" customHeight="1" x14ac:dyDescent="0.15">
      <c r="C6" s="177"/>
      <c r="D6" s="181"/>
      <c r="E6" s="181"/>
      <c r="F6" s="181"/>
      <c r="G6" s="181"/>
      <c r="H6" s="181"/>
      <c r="I6" s="181"/>
      <c r="J6" s="181"/>
      <c r="K6" s="181"/>
    </row>
    <row r="7" spans="1:13" ht="15" hidden="1" customHeight="1" x14ac:dyDescent="0.15">
      <c r="C7" s="177"/>
      <c r="D7" s="181"/>
      <c r="E7" s="181"/>
      <c r="F7" s="181"/>
      <c r="G7" s="181"/>
      <c r="H7" s="181"/>
      <c r="I7" s="181"/>
      <c r="J7" s="181"/>
      <c r="K7" s="181"/>
    </row>
    <row r="8" spans="1:13" s="426" customFormat="1" ht="30.75" customHeight="1" x14ac:dyDescent="0.15">
      <c r="A8" s="342"/>
      <c r="C8" s="531"/>
      <c r="D8" s="532" t="s">
        <v>245</v>
      </c>
      <c r="E8" s="532" t="s">
        <v>246</v>
      </c>
      <c r="F8" s="532" t="s">
        <v>247</v>
      </c>
      <c r="G8" s="533" t="s">
        <v>248</v>
      </c>
      <c r="H8" s="533" t="str">
        <f>"生年月日
" &amp; 日付例_s</f>
        <v>生年月日
例)2023/4/1</v>
      </c>
      <c r="I8" s="534" t="s">
        <v>249</v>
      </c>
      <c r="J8" s="534" t="s">
        <v>250</v>
      </c>
      <c r="K8" s="535" t="s">
        <v>251</v>
      </c>
      <c r="M8" s="426">
        <f>COUNTIF(M9:M58,"&gt;0")</f>
        <v>0</v>
      </c>
    </row>
    <row r="9" spans="1:13" s="426" customFormat="1" ht="18" customHeight="1" x14ac:dyDescent="0.15">
      <c r="A9" s="342">
        <f t="shared" ref="A9:A40" si="0">IFERROR(IF(AND(OR($C9=1,AND($C9&gt;1,$M9&gt;0)), OR(TRIM($D9)="",TRIM($E9)="",TRIM($F9)="",TRIM($G9)="",TRIM($H9)="")),1001,0),3)</f>
        <v>1001</v>
      </c>
      <c r="C9" s="536">
        <v>1</v>
      </c>
      <c r="D9" s="12"/>
      <c r="E9" s="13"/>
      <c r="F9" s="12"/>
      <c r="G9" s="14"/>
      <c r="H9" s="15"/>
      <c r="I9" s="14"/>
      <c r="J9" s="16"/>
      <c r="K9" s="12"/>
      <c r="M9" s="426">
        <f>COUNTA($D9:$F9,$H9,$J9:$K9)+IF(TRIM($G9)="",0,1)+IF(TRIM($I9)="",0,1)</f>
        <v>0</v>
      </c>
    </row>
    <row r="10" spans="1:13" s="426" customFormat="1" ht="18" customHeight="1" x14ac:dyDescent="0.15">
      <c r="A10" s="342">
        <f t="shared" si="0"/>
        <v>0</v>
      </c>
      <c r="B10" s="427"/>
      <c r="C10" s="537">
        <v>2</v>
      </c>
      <c r="D10" s="17"/>
      <c r="E10" s="11"/>
      <c r="F10" s="17"/>
      <c r="G10" s="11"/>
      <c r="H10" s="18"/>
      <c r="I10" s="11"/>
      <c r="J10" s="19"/>
      <c r="K10" s="17"/>
      <c r="M10" s="426">
        <f t="shared" ref="M10:M58" si="1">COUNTA($D10:$F10,$H10,$J10:$K10)+IF(TRIM($G10)="",0,1)+IF(TRIM($I10)="",0,1)</f>
        <v>0</v>
      </c>
    </row>
    <row r="11" spans="1:13" s="426" customFormat="1" ht="18" customHeight="1" x14ac:dyDescent="0.15">
      <c r="A11" s="342">
        <f t="shared" si="0"/>
        <v>0</v>
      </c>
      <c r="B11" s="427"/>
      <c r="C11" s="537">
        <v>3</v>
      </c>
      <c r="D11" s="17"/>
      <c r="E11" s="11"/>
      <c r="F11" s="17"/>
      <c r="G11" s="11"/>
      <c r="H11" s="18"/>
      <c r="I11" s="11"/>
      <c r="J11" s="19"/>
      <c r="K11" s="17"/>
      <c r="M11" s="426">
        <f t="shared" si="1"/>
        <v>0</v>
      </c>
    </row>
    <row r="12" spans="1:13" s="426" customFormat="1" ht="18" customHeight="1" x14ac:dyDescent="0.15">
      <c r="A12" s="342">
        <f t="shared" si="0"/>
        <v>0</v>
      </c>
      <c r="B12" s="427"/>
      <c r="C12" s="537">
        <v>4</v>
      </c>
      <c r="D12" s="17"/>
      <c r="E12" s="11"/>
      <c r="F12" s="17"/>
      <c r="G12" s="11"/>
      <c r="H12" s="18"/>
      <c r="I12" s="11"/>
      <c r="J12" s="19"/>
      <c r="K12" s="17"/>
      <c r="M12" s="426">
        <f t="shared" si="1"/>
        <v>0</v>
      </c>
    </row>
    <row r="13" spans="1:13" s="426" customFormat="1" ht="18" customHeight="1" x14ac:dyDescent="0.15">
      <c r="A13" s="342">
        <f t="shared" si="0"/>
        <v>0</v>
      </c>
      <c r="B13" s="427"/>
      <c r="C13" s="537">
        <v>5</v>
      </c>
      <c r="D13" s="17"/>
      <c r="E13" s="11"/>
      <c r="F13" s="17"/>
      <c r="G13" s="11"/>
      <c r="H13" s="18"/>
      <c r="I13" s="11"/>
      <c r="J13" s="19"/>
      <c r="K13" s="17"/>
      <c r="M13" s="426">
        <f t="shared" si="1"/>
        <v>0</v>
      </c>
    </row>
    <row r="14" spans="1:13" s="426" customFormat="1" ht="18" customHeight="1" x14ac:dyDescent="0.15">
      <c r="A14" s="342">
        <f t="shared" si="0"/>
        <v>0</v>
      </c>
      <c r="B14" s="427"/>
      <c r="C14" s="537">
        <v>6</v>
      </c>
      <c r="D14" s="17"/>
      <c r="E14" s="11"/>
      <c r="F14" s="17"/>
      <c r="G14" s="11"/>
      <c r="H14" s="18"/>
      <c r="I14" s="11"/>
      <c r="J14" s="19"/>
      <c r="K14" s="17"/>
      <c r="M14" s="426">
        <f t="shared" si="1"/>
        <v>0</v>
      </c>
    </row>
    <row r="15" spans="1:13" s="426" customFormat="1" ht="18" customHeight="1" x14ac:dyDescent="0.15">
      <c r="A15" s="342">
        <f t="shared" si="0"/>
        <v>0</v>
      </c>
      <c r="B15" s="427"/>
      <c r="C15" s="537">
        <v>7</v>
      </c>
      <c r="D15" s="17"/>
      <c r="E15" s="11"/>
      <c r="F15" s="17"/>
      <c r="G15" s="11"/>
      <c r="H15" s="18"/>
      <c r="I15" s="11"/>
      <c r="J15" s="19"/>
      <c r="K15" s="17"/>
      <c r="M15" s="426">
        <f t="shared" si="1"/>
        <v>0</v>
      </c>
    </row>
    <row r="16" spans="1:13" s="426" customFormat="1" ht="18" customHeight="1" x14ac:dyDescent="0.15">
      <c r="A16" s="342">
        <f t="shared" si="0"/>
        <v>0</v>
      </c>
      <c r="B16" s="427"/>
      <c r="C16" s="537">
        <v>8</v>
      </c>
      <c r="D16" s="17"/>
      <c r="E16" s="11"/>
      <c r="F16" s="17"/>
      <c r="G16" s="11"/>
      <c r="H16" s="18"/>
      <c r="I16" s="11"/>
      <c r="J16" s="19"/>
      <c r="K16" s="17"/>
      <c r="M16" s="426">
        <f t="shared" si="1"/>
        <v>0</v>
      </c>
    </row>
    <row r="17" spans="1:13" s="426" customFormat="1" ht="18" customHeight="1" x14ac:dyDescent="0.15">
      <c r="A17" s="342">
        <f t="shared" si="0"/>
        <v>0</v>
      </c>
      <c r="B17" s="427"/>
      <c r="C17" s="537">
        <v>9</v>
      </c>
      <c r="D17" s="17"/>
      <c r="E17" s="11"/>
      <c r="F17" s="17"/>
      <c r="G17" s="11"/>
      <c r="H17" s="18"/>
      <c r="I17" s="11"/>
      <c r="J17" s="19"/>
      <c r="K17" s="17"/>
      <c r="M17" s="426">
        <f t="shared" si="1"/>
        <v>0</v>
      </c>
    </row>
    <row r="18" spans="1:13" s="426" customFormat="1" ht="18" customHeight="1" x14ac:dyDescent="0.15">
      <c r="A18" s="342">
        <f t="shared" si="0"/>
        <v>0</v>
      </c>
      <c r="B18" s="427"/>
      <c r="C18" s="537">
        <v>10</v>
      </c>
      <c r="D18" s="17"/>
      <c r="E18" s="11"/>
      <c r="F18" s="17"/>
      <c r="G18" s="11"/>
      <c r="H18" s="18"/>
      <c r="I18" s="11"/>
      <c r="J18" s="19"/>
      <c r="K18" s="17"/>
      <c r="M18" s="426">
        <f t="shared" si="1"/>
        <v>0</v>
      </c>
    </row>
    <row r="19" spans="1:13" s="426" customFormat="1" ht="18" customHeight="1" x14ac:dyDescent="0.15">
      <c r="A19" s="342">
        <f t="shared" si="0"/>
        <v>0</v>
      </c>
      <c r="B19" s="427"/>
      <c r="C19" s="537">
        <v>11</v>
      </c>
      <c r="D19" s="17"/>
      <c r="E19" s="11"/>
      <c r="F19" s="17"/>
      <c r="G19" s="11"/>
      <c r="H19" s="18"/>
      <c r="I19" s="11"/>
      <c r="J19" s="19"/>
      <c r="K19" s="17"/>
      <c r="M19" s="426">
        <f t="shared" si="1"/>
        <v>0</v>
      </c>
    </row>
    <row r="20" spans="1:13" s="426" customFormat="1" ht="18" customHeight="1" x14ac:dyDescent="0.15">
      <c r="A20" s="342">
        <f t="shared" si="0"/>
        <v>0</v>
      </c>
      <c r="B20" s="427"/>
      <c r="C20" s="537">
        <v>12</v>
      </c>
      <c r="D20" s="17"/>
      <c r="E20" s="11"/>
      <c r="F20" s="17"/>
      <c r="G20" s="11"/>
      <c r="H20" s="18"/>
      <c r="I20" s="11"/>
      <c r="J20" s="19"/>
      <c r="K20" s="17"/>
      <c r="M20" s="426">
        <f t="shared" si="1"/>
        <v>0</v>
      </c>
    </row>
    <row r="21" spans="1:13" s="426" customFormat="1" ht="18" customHeight="1" x14ac:dyDescent="0.15">
      <c r="A21" s="342">
        <f t="shared" si="0"/>
        <v>0</v>
      </c>
      <c r="B21" s="427"/>
      <c r="C21" s="537">
        <v>13</v>
      </c>
      <c r="D21" s="17"/>
      <c r="E21" s="11"/>
      <c r="F21" s="17"/>
      <c r="G21" s="11"/>
      <c r="H21" s="18"/>
      <c r="I21" s="11"/>
      <c r="J21" s="19"/>
      <c r="K21" s="17"/>
      <c r="M21" s="426">
        <f t="shared" si="1"/>
        <v>0</v>
      </c>
    </row>
    <row r="22" spans="1:13" s="426" customFormat="1" ht="18" customHeight="1" x14ac:dyDescent="0.15">
      <c r="A22" s="342">
        <f t="shared" si="0"/>
        <v>0</v>
      </c>
      <c r="B22" s="427"/>
      <c r="C22" s="537">
        <v>14</v>
      </c>
      <c r="D22" s="17"/>
      <c r="E22" s="11"/>
      <c r="F22" s="17"/>
      <c r="G22" s="11"/>
      <c r="H22" s="18"/>
      <c r="I22" s="11"/>
      <c r="J22" s="19"/>
      <c r="K22" s="17"/>
      <c r="M22" s="426">
        <f t="shared" si="1"/>
        <v>0</v>
      </c>
    </row>
    <row r="23" spans="1:13" s="426" customFormat="1" ht="18" customHeight="1" x14ac:dyDescent="0.15">
      <c r="A23" s="342">
        <f t="shared" si="0"/>
        <v>0</v>
      </c>
      <c r="B23" s="427"/>
      <c r="C23" s="537">
        <v>15</v>
      </c>
      <c r="D23" s="17"/>
      <c r="E23" s="11"/>
      <c r="F23" s="17"/>
      <c r="G23" s="11"/>
      <c r="H23" s="18"/>
      <c r="I23" s="11"/>
      <c r="J23" s="19"/>
      <c r="K23" s="17"/>
      <c r="M23" s="426">
        <f t="shared" si="1"/>
        <v>0</v>
      </c>
    </row>
    <row r="24" spans="1:13" s="426" customFormat="1" ht="18" customHeight="1" x14ac:dyDescent="0.15">
      <c r="A24" s="342">
        <f t="shared" si="0"/>
        <v>0</v>
      </c>
      <c r="B24" s="427"/>
      <c r="C24" s="537">
        <v>16</v>
      </c>
      <c r="D24" s="17"/>
      <c r="E24" s="11"/>
      <c r="F24" s="17"/>
      <c r="G24" s="11"/>
      <c r="H24" s="18"/>
      <c r="I24" s="11"/>
      <c r="J24" s="19"/>
      <c r="K24" s="17"/>
      <c r="M24" s="426">
        <f t="shared" si="1"/>
        <v>0</v>
      </c>
    </row>
    <row r="25" spans="1:13" s="426" customFormat="1" ht="18" customHeight="1" x14ac:dyDescent="0.15">
      <c r="A25" s="342">
        <f t="shared" si="0"/>
        <v>0</v>
      </c>
      <c r="B25" s="427"/>
      <c r="C25" s="537">
        <v>17</v>
      </c>
      <c r="D25" s="17"/>
      <c r="E25" s="11"/>
      <c r="F25" s="17"/>
      <c r="G25" s="11"/>
      <c r="H25" s="18"/>
      <c r="I25" s="11"/>
      <c r="J25" s="19"/>
      <c r="K25" s="17"/>
      <c r="M25" s="426">
        <f t="shared" si="1"/>
        <v>0</v>
      </c>
    </row>
    <row r="26" spans="1:13" s="426" customFormat="1" ht="18" customHeight="1" x14ac:dyDescent="0.15">
      <c r="A26" s="342">
        <f t="shared" si="0"/>
        <v>0</v>
      </c>
      <c r="B26" s="427"/>
      <c r="C26" s="537">
        <v>18</v>
      </c>
      <c r="D26" s="17"/>
      <c r="E26" s="11"/>
      <c r="F26" s="17"/>
      <c r="G26" s="11"/>
      <c r="H26" s="18"/>
      <c r="I26" s="11"/>
      <c r="J26" s="19"/>
      <c r="K26" s="17"/>
      <c r="M26" s="426">
        <f t="shared" si="1"/>
        <v>0</v>
      </c>
    </row>
    <row r="27" spans="1:13" s="426" customFormat="1" ht="18" customHeight="1" x14ac:dyDescent="0.15">
      <c r="A27" s="342">
        <f t="shared" si="0"/>
        <v>0</v>
      </c>
      <c r="B27" s="427"/>
      <c r="C27" s="537">
        <v>19</v>
      </c>
      <c r="D27" s="17"/>
      <c r="E27" s="11"/>
      <c r="F27" s="17"/>
      <c r="G27" s="11"/>
      <c r="H27" s="18"/>
      <c r="I27" s="11"/>
      <c r="J27" s="19"/>
      <c r="K27" s="17"/>
      <c r="M27" s="426">
        <f t="shared" si="1"/>
        <v>0</v>
      </c>
    </row>
    <row r="28" spans="1:13" s="426" customFormat="1" ht="18" customHeight="1" x14ac:dyDescent="0.15">
      <c r="A28" s="342">
        <f t="shared" si="0"/>
        <v>0</v>
      </c>
      <c r="B28" s="427"/>
      <c r="C28" s="537">
        <v>20</v>
      </c>
      <c r="D28" s="17"/>
      <c r="E28" s="11"/>
      <c r="F28" s="17"/>
      <c r="G28" s="11"/>
      <c r="H28" s="18"/>
      <c r="I28" s="11"/>
      <c r="J28" s="19"/>
      <c r="K28" s="17"/>
      <c r="M28" s="426">
        <f t="shared" si="1"/>
        <v>0</v>
      </c>
    </row>
    <row r="29" spans="1:13" s="426" customFormat="1" ht="18" customHeight="1" x14ac:dyDescent="0.15">
      <c r="A29" s="342">
        <f t="shared" si="0"/>
        <v>0</v>
      </c>
      <c r="B29" s="427"/>
      <c r="C29" s="537">
        <v>21</v>
      </c>
      <c r="D29" s="17"/>
      <c r="E29" s="11"/>
      <c r="F29" s="17"/>
      <c r="G29" s="11"/>
      <c r="H29" s="18"/>
      <c r="I29" s="11"/>
      <c r="J29" s="19"/>
      <c r="K29" s="17"/>
      <c r="M29" s="426">
        <f t="shared" si="1"/>
        <v>0</v>
      </c>
    </row>
    <row r="30" spans="1:13" s="426" customFormat="1" ht="18" customHeight="1" x14ac:dyDescent="0.15">
      <c r="A30" s="342">
        <f t="shared" si="0"/>
        <v>0</v>
      </c>
      <c r="B30" s="427"/>
      <c r="C30" s="537">
        <v>22</v>
      </c>
      <c r="D30" s="17"/>
      <c r="E30" s="11"/>
      <c r="F30" s="17"/>
      <c r="G30" s="11"/>
      <c r="H30" s="18"/>
      <c r="I30" s="11"/>
      <c r="J30" s="19"/>
      <c r="K30" s="17"/>
      <c r="M30" s="426">
        <f t="shared" si="1"/>
        <v>0</v>
      </c>
    </row>
    <row r="31" spans="1:13" s="426" customFormat="1" ht="18" customHeight="1" x14ac:dyDescent="0.15">
      <c r="A31" s="342">
        <f t="shared" si="0"/>
        <v>0</v>
      </c>
      <c r="B31" s="427"/>
      <c r="C31" s="537">
        <v>23</v>
      </c>
      <c r="D31" s="17"/>
      <c r="E31" s="11"/>
      <c r="F31" s="17"/>
      <c r="G31" s="11"/>
      <c r="H31" s="18"/>
      <c r="I31" s="11"/>
      <c r="J31" s="19"/>
      <c r="K31" s="17"/>
      <c r="M31" s="426">
        <f t="shared" si="1"/>
        <v>0</v>
      </c>
    </row>
    <row r="32" spans="1:13" s="426" customFormat="1" ht="18" customHeight="1" x14ac:dyDescent="0.15">
      <c r="A32" s="342">
        <f t="shared" si="0"/>
        <v>0</v>
      </c>
      <c r="B32" s="427"/>
      <c r="C32" s="537">
        <v>24</v>
      </c>
      <c r="D32" s="17"/>
      <c r="E32" s="11"/>
      <c r="F32" s="17"/>
      <c r="G32" s="11"/>
      <c r="H32" s="18"/>
      <c r="I32" s="11"/>
      <c r="J32" s="19"/>
      <c r="K32" s="17"/>
      <c r="M32" s="426">
        <f t="shared" si="1"/>
        <v>0</v>
      </c>
    </row>
    <row r="33" spans="1:13" s="426" customFormat="1" ht="18" customHeight="1" x14ac:dyDescent="0.15">
      <c r="A33" s="342">
        <f t="shared" si="0"/>
        <v>0</v>
      </c>
      <c r="B33" s="427"/>
      <c r="C33" s="537">
        <v>25</v>
      </c>
      <c r="D33" s="17"/>
      <c r="E33" s="11"/>
      <c r="F33" s="17"/>
      <c r="G33" s="11"/>
      <c r="H33" s="18"/>
      <c r="I33" s="11"/>
      <c r="J33" s="19"/>
      <c r="K33" s="17"/>
      <c r="M33" s="426">
        <f t="shared" si="1"/>
        <v>0</v>
      </c>
    </row>
    <row r="34" spans="1:13" s="426" customFormat="1" ht="18" customHeight="1" x14ac:dyDescent="0.15">
      <c r="A34" s="342">
        <f t="shared" si="0"/>
        <v>0</v>
      </c>
      <c r="B34" s="427"/>
      <c r="C34" s="537">
        <v>26</v>
      </c>
      <c r="D34" s="17"/>
      <c r="E34" s="11"/>
      <c r="F34" s="17"/>
      <c r="G34" s="11"/>
      <c r="H34" s="18"/>
      <c r="I34" s="11"/>
      <c r="J34" s="19"/>
      <c r="K34" s="17"/>
      <c r="M34" s="426">
        <f t="shared" si="1"/>
        <v>0</v>
      </c>
    </row>
    <row r="35" spans="1:13" s="426" customFormat="1" ht="18" customHeight="1" x14ac:dyDescent="0.15">
      <c r="A35" s="342">
        <f t="shared" si="0"/>
        <v>0</v>
      </c>
      <c r="B35" s="427"/>
      <c r="C35" s="537">
        <v>27</v>
      </c>
      <c r="D35" s="17"/>
      <c r="E35" s="11"/>
      <c r="F35" s="17"/>
      <c r="G35" s="11"/>
      <c r="H35" s="18"/>
      <c r="I35" s="11"/>
      <c r="J35" s="19"/>
      <c r="K35" s="17"/>
      <c r="M35" s="426">
        <f t="shared" si="1"/>
        <v>0</v>
      </c>
    </row>
    <row r="36" spans="1:13" s="426" customFormat="1" ht="18" customHeight="1" x14ac:dyDescent="0.15">
      <c r="A36" s="342">
        <f t="shared" si="0"/>
        <v>0</v>
      </c>
      <c r="B36" s="427"/>
      <c r="C36" s="537">
        <v>28</v>
      </c>
      <c r="D36" s="17"/>
      <c r="E36" s="11"/>
      <c r="F36" s="17"/>
      <c r="G36" s="11"/>
      <c r="H36" s="18"/>
      <c r="I36" s="11"/>
      <c r="J36" s="19"/>
      <c r="K36" s="17"/>
      <c r="M36" s="426">
        <f t="shared" si="1"/>
        <v>0</v>
      </c>
    </row>
    <row r="37" spans="1:13" s="426" customFormat="1" ht="18" customHeight="1" x14ac:dyDescent="0.15">
      <c r="A37" s="342">
        <f t="shared" si="0"/>
        <v>0</v>
      </c>
      <c r="B37" s="427"/>
      <c r="C37" s="537">
        <v>29</v>
      </c>
      <c r="D37" s="17"/>
      <c r="E37" s="11"/>
      <c r="F37" s="17"/>
      <c r="G37" s="11"/>
      <c r="H37" s="18"/>
      <c r="I37" s="11"/>
      <c r="J37" s="19"/>
      <c r="K37" s="17"/>
      <c r="M37" s="426">
        <f t="shared" si="1"/>
        <v>0</v>
      </c>
    </row>
    <row r="38" spans="1:13" s="426" customFormat="1" ht="18" customHeight="1" x14ac:dyDescent="0.15">
      <c r="A38" s="342">
        <f t="shared" si="0"/>
        <v>0</v>
      </c>
      <c r="B38" s="427"/>
      <c r="C38" s="537">
        <v>30</v>
      </c>
      <c r="D38" s="17"/>
      <c r="E38" s="11"/>
      <c r="F38" s="17"/>
      <c r="G38" s="11"/>
      <c r="H38" s="18"/>
      <c r="I38" s="11"/>
      <c r="J38" s="19"/>
      <c r="K38" s="17"/>
      <c r="M38" s="426">
        <f t="shared" si="1"/>
        <v>0</v>
      </c>
    </row>
    <row r="39" spans="1:13" s="426" customFormat="1" ht="18" customHeight="1" x14ac:dyDescent="0.15">
      <c r="A39" s="342">
        <f t="shared" si="0"/>
        <v>0</v>
      </c>
      <c r="B39" s="427"/>
      <c r="C39" s="537">
        <v>31</v>
      </c>
      <c r="D39" s="17"/>
      <c r="E39" s="11"/>
      <c r="F39" s="17"/>
      <c r="G39" s="11"/>
      <c r="H39" s="18"/>
      <c r="I39" s="11"/>
      <c r="J39" s="19"/>
      <c r="K39" s="17"/>
      <c r="M39" s="426">
        <f t="shared" si="1"/>
        <v>0</v>
      </c>
    </row>
    <row r="40" spans="1:13" s="426" customFormat="1" ht="18" customHeight="1" x14ac:dyDescent="0.15">
      <c r="A40" s="342">
        <f t="shared" si="0"/>
        <v>0</v>
      </c>
      <c r="B40" s="427"/>
      <c r="C40" s="537">
        <v>32</v>
      </c>
      <c r="D40" s="17"/>
      <c r="E40" s="11"/>
      <c r="F40" s="17"/>
      <c r="G40" s="11"/>
      <c r="H40" s="18"/>
      <c r="I40" s="11"/>
      <c r="J40" s="19"/>
      <c r="K40" s="17"/>
      <c r="M40" s="426">
        <f t="shared" si="1"/>
        <v>0</v>
      </c>
    </row>
    <row r="41" spans="1:13" s="426" customFormat="1" ht="18" customHeight="1" x14ac:dyDescent="0.15">
      <c r="A41" s="342">
        <f t="shared" ref="A41:A58" si="2">IFERROR(IF(AND(OR($C41=1,AND($C41&gt;1,$M41&gt;0)), OR(TRIM($D41)="",TRIM($E41)="",TRIM($F41)="",TRIM($G41)="",TRIM($H41)="")),1001,0),3)</f>
        <v>0</v>
      </c>
      <c r="B41" s="427"/>
      <c r="C41" s="537">
        <v>33</v>
      </c>
      <c r="D41" s="17"/>
      <c r="E41" s="11"/>
      <c r="F41" s="17"/>
      <c r="G41" s="11"/>
      <c r="H41" s="18"/>
      <c r="I41" s="11"/>
      <c r="J41" s="19"/>
      <c r="K41" s="17"/>
      <c r="M41" s="426">
        <f t="shared" si="1"/>
        <v>0</v>
      </c>
    </row>
    <row r="42" spans="1:13" s="426" customFormat="1" ht="18" customHeight="1" x14ac:dyDescent="0.15">
      <c r="A42" s="342">
        <f t="shared" si="2"/>
        <v>0</v>
      </c>
      <c r="B42" s="427"/>
      <c r="C42" s="537">
        <v>34</v>
      </c>
      <c r="D42" s="17"/>
      <c r="E42" s="11"/>
      <c r="F42" s="17"/>
      <c r="G42" s="11"/>
      <c r="H42" s="18"/>
      <c r="I42" s="11"/>
      <c r="J42" s="19"/>
      <c r="K42" s="17"/>
      <c r="M42" s="426">
        <f t="shared" si="1"/>
        <v>0</v>
      </c>
    </row>
    <row r="43" spans="1:13" s="426" customFormat="1" ht="18" customHeight="1" x14ac:dyDescent="0.15">
      <c r="A43" s="342">
        <f t="shared" si="2"/>
        <v>0</v>
      </c>
      <c r="B43" s="427"/>
      <c r="C43" s="537">
        <v>35</v>
      </c>
      <c r="D43" s="17"/>
      <c r="E43" s="11"/>
      <c r="F43" s="17"/>
      <c r="G43" s="11"/>
      <c r="H43" s="18"/>
      <c r="I43" s="11"/>
      <c r="J43" s="19"/>
      <c r="K43" s="17"/>
      <c r="M43" s="426">
        <f t="shared" si="1"/>
        <v>0</v>
      </c>
    </row>
    <row r="44" spans="1:13" s="426" customFormat="1" ht="18" customHeight="1" x14ac:dyDescent="0.15">
      <c r="A44" s="342">
        <f t="shared" si="2"/>
        <v>0</v>
      </c>
      <c r="B44" s="427"/>
      <c r="C44" s="537">
        <v>36</v>
      </c>
      <c r="D44" s="17"/>
      <c r="E44" s="11"/>
      <c r="F44" s="17"/>
      <c r="G44" s="11"/>
      <c r="H44" s="18"/>
      <c r="I44" s="11"/>
      <c r="J44" s="19"/>
      <c r="K44" s="17"/>
      <c r="M44" s="426">
        <f t="shared" si="1"/>
        <v>0</v>
      </c>
    </row>
    <row r="45" spans="1:13" s="426" customFormat="1" ht="18" customHeight="1" x14ac:dyDescent="0.15">
      <c r="A45" s="342">
        <f t="shared" si="2"/>
        <v>0</v>
      </c>
      <c r="B45" s="427"/>
      <c r="C45" s="537">
        <v>37</v>
      </c>
      <c r="D45" s="17"/>
      <c r="E45" s="11"/>
      <c r="F45" s="17"/>
      <c r="G45" s="11"/>
      <c r="H45" s="18"/>
      <c r="I45" s="11"/>
      <c r="J45" s="19"/>
      <c r="K45" s="17"/>
      <c r="M45" s="426">
        <f t="shared" si="1"/>
        <v>0</v>
      </c>
    </row>
    <row r="46" spans="1:13" s="426" customFormat="1" ht="18" customHeight="1" x14ac:dyDescent="0.15">
      <c r="A46" s="342">
        <f t="shared" si="2"/>
        <v>0</v>
      </c>
      <c r="B46" s="427"/>
      <c r="C46" s="537">
        <v>38</v>
      </c>
      <c r="D46" s="17"/>
      <c r="E46" s="11"/>
      <c r="F46" s="17"/>
      <c r="G46" s="11"/>
      <c r="H46" s="18"/>
      <c r="I46" s="11"/>
      <c r="J46" s="19"/>
      <c r="K46" s="17"/>
      <c r="M46" s="426">
        <f t="shared" si="1"/>
        <v>0</v>
      </c>
    </row>
    <row r="47" spans="1:13" s="426" customFormat="1" ht="18" customHeight="1" x14ac:dyDescent="0.15">
      <c r="A47" s="342">
        <f t="shared" si="2"/>
        <v>0</v>
      </c>
      <c r="B47" s="427"/>
      <c r="C47" s="537">
        <v>39</v>
      </c>
      <c r="D47" s="17"/>
      <c r="E47" s="11"/>
      <c r="F47" s="17"/>
      <c r="G47" s="11"/>
      <c r="H47" s="18"/>
      <c r="I47" s="11"/>
      <c r="J47" s="19"/>
      <c r="K47" s="17"/>
      <c r="M47" s="426">
        <f t="shared" si="1"/>
        <v>0</v>
      </c>
    </row>
    <row r="48" spans="1:13" s="426" customFormat="1" ht="18" customHeight="1" x14ac:dyDescent="0.15">
      <c r="A48" s="342">
        <f t="shared" si="2"/>
        <v>0</v>
      </c>
      <c r="B48" s="427"/>
      <c r="C48" s="537">
        <v>40</v>
      </c>
      <c r="D48" s="17"/>
      <c r="E48" s="11"/>
      <c r="F48" s="17"/>
      <c r="G48" s="11"/>
      <c r="H48" s="18"/>
      <c r="I48" s="11"/>
      <c r="J48" s="19"/>
      <c r="K48" s="17"/>
      <c r="M48" s="426">
        <f t="shared" si="1"/>
        <v>0</v>
      </c>
    </row>
    <row r="49" spans="1:13" s="426" customFormat="1" ht="18" customHeight="1" x14ac:dyDescent="0.15">
      <c r="A49" s="342">
        <f t="shared" si="2"/>
        <v>0</v>
      </c>
      <c r="B49" s="427"/>
      <c r="C49" s="537">
        <v>41</v>
      </c>
      <c r="D49" s="17"/>
      <c r="E49" s="11"/>
      <c r="F49" s="17"/>
      <c r="G49" s="11"/>
      <c r="H49" s="18"/>
      <c r="I49" s="11"/>
      <c r="J49" s="19"/>
      <c r="K49" s="17"/>
      <c r="M49" s="426">
        <f t="shared" si="1"/>
        <v>0</v>
      </c>
    </row>
    <row r="50" spans="1:13" s="426" customFormat="1" ht="18" customHeight="1" x14ac:dyDescent="0.15">
      <c r="A50" s="342">
        <f t="shared" si="2"/>
        <v>0</v>
      </c>
      <c r="B50" s="427"/>
      <c r="C50" s="537">
        <v>42</v>
      </c>
      <c r="D50" s="17"/>
      <c r="E50" s="11"/>
      <c r="F50" s="17"/>
      <c r="G50" s="11"/>
      <c r="H50" s="18"/>
      <c r="I50" s="11"/>
      <c r="J50" s="19"/>
      <c r="K50" s="17"/>
      <c r="M50" s="426">
        <f t="shared" si="1"/>
        <v>0</v>
      </c>
    </row>
    <row r="51" spans="1:13" s="426" customFormat="1" ht="18" customHeight="1" x14ac:dyDescent="0.15">
      <c r="A51" s="342">
        <f t="shared" si="2"/>
        <v>0</v>
      </c>
      <c r="B51" s="427"/>
      <c r="C51" s="537">
        <v>43</v>
      </c>
      <c r="D51" s="17"/>
      <c r="E51" s="11"/>
      <c r="F51" s="17"/>
      <c r="G51" s="11"/>
      <c r="H51" s="18"/>
      <c r="I51" s="11"/>
      <c r="J51" s="19"/>
      <c r="K51" s="17"/>
      <c r="M51" s="426">
        <f t="shared" si="1"/>
        <v>0</v>
      </c>
    </row>
    <row r="52" spans="1:13" s="426" customFormat="1" ht="18" customHeight="1" x14ac:dyDescent="0.15">
      <c r="A52" s="342">
        <f t="shared" si="2"/>
        <v>0</v>
      </c>
      <c r="B52" s="427"/>
      <c r="C52" s="537">
        <v>44</v>
      </c>
      <c r="D52" s="17"/>
      <c r="E52" s="11"/>
      <c r="F52" s="17"/>
      <c r="G52" s="11"/>
      <c r="H52" s="18"/>
      <c r="I52" s="11"/>
      <c r="J52" s="19"/>
      <c r="K52" s="17"/>
      <c r="M52" s="426">
        <f t="shared" si="1"/>
        <v>0</v>
      </c>
    </row>
    <row r="53" spans="1:13" s="426" customFormat="1" ht="18" customHeight="1" x14ac:dyDescent="0.15">
      <c r="A53" s="342">
        <f t="shared" si="2"/>
        <v>0</v>
      </c>
      <c r="B53" s="427"/>
      <c r="C53" s="537">
        <v>45</v>
      </c>
      <c r="D53" s="17"/>
      <c r="E53" s="11"/>
      <c r="F53" s="17"/>
      <c r="G53" s="11"/>
      <c r="H53" s="18"/>
      <c r="I53" s="11"/>
      <c r="J53" s="19"/>
      <c r="K53" s="17"/>
      <c r="M53" s="426">
        <f t="shared" si="1"/>
        <v>0</v>
      </c>
    </row>
    <row r="54" spans="1:13" s="426" customFormat="1" ht="18" customHeight="1" x14ac:dyDescent="0.15">
      <c r="A54" s="342">
        <f t="shared" si="2"/>
        <v>0</v>
      </c>
      <c r="B54" s="427"/>
      <c r="C54" s="537">
        <v>46</v>
      </c>
      <c r="D54" s="17"/>
      <c r="E54" s="11"/>
      <c r="F54" s="17"/>
      <c r="G54" s="11"/>
      <c r="H54" s="18"/>
      <c r="I54" s="11"/>
      <c r="J54" s="19"/>
      <c r="K54" s="17"/>
      <c r="M54" s="426">
        <f t="shared" si="1"/>
        <v>0</v>
      </c>
    </row>
    <row r="55" spans="1:13" s="426" customFormat="1" ht="18" customHeight="1" x14ac:dyDescent="0.15">
      <c r="A55" s="342">
        <f t="shared" si="2"/>
        <v>0</v>
      </c>
      <c r="B55" s="427"/>
      <c r="C55" s="537">
        <v>47</v>
      </c>
      <c r="D55" s="17"/>
      <c r="E55" s="11"/>
      <c r="F55" s="17"/>
      <c r="G55" s="11"/>
      <c r="H55" s="18"/>
      <c r="I55" s="11"/>
      <c r="J55" s="19"/>
      <c r="K55" s="17"/>
      <c r="M55" s="426">
        <f t="shared" si="1"/>
        <v>0</v>
      </c>
    </row>
    <row r="56" spans="1:13" s="426" customFormat="1" ht="18" customHeight="1" x14ac:dyDescent="0.15">
      <c r="A56" s="342">
        <f t="shared" si="2"/>
        <v>0</v>
      </c>
      <c r="B56" s="427"/>
      <c r="C56" s="537">
        <v>48</v>
      </c>
      <c r="D56" s="17"/>
      <c r="E56" s="11"/>
      <c r="F56" s="17"/>
      <c r="G56" s="11"/>
      <c r="H56" s="18"/>
      <c r="I56" s="11"/>
      <c r="J56" s="19"/>
      <c r="K56" s="17"/>
      <c r="M56" s="426">
        <f t="shared" si="1"/>
        <v>0</v>
      </c>
    </row>
    <row r="57" spans="1:13" s="426" customFormat="1" ht="18" customHeight="1" x14ac:dyDescent="0.15">
      <c r="A57" s="342">
        <f t="shared" si="2"/>
        <v>0</v>
      </c>
      <c r="B57" s="427"/>
      <c r="C57" s="537">
        <v>49</v>
      </c>
      <c r="D57" s="17"/>
      <c r="E57" s="11"/>
      <c r="F57" s="17"/>
      <c r="G57" s="11"/>
      <c r="H57" s="18"/>
      <c r="I57" s="11"/>
      <c r="J57" s="19"/>
      <c r="K57" s="17"/>
      <c r="M57" s="426">
        <f t="shared" si="1"/>
        <v>0</v>
      </c>
    </row>
    <row r="58" spans="1:13" s="426" customFormat="1" ht="18" customHeight="1" x14ac:dyDescent="0.15">
      <c r="A58" s="342">
        <f t="shared" si="2"/>
        <v>0</v>
      </c>
      <c r="B58" s="427"/>
      <c r="C58" s="538">
        <v>50</v>
      </c>
      <c r="D58" s="20"/>
      <c r="E58" s="10"/>
      <c r="F58" s="20"/>
      <c r="G58" s="10"/>
      <c r="H58" s="21"/>
      <c r="I58" s="10"/>
      <c r="J58" s="22"/>
      <c r="K58" s="20"/>
      <c r="M58" s="426">
        <f t="shared" si="1"/>
        <v>0</v>
      </c>
    </row>
  </sheetData>
  <sheetProtection algorithmName="SHA-512" hashValue="ZrH3eIndzaBqXctOrei9e5sbKhOacBHK3tIkyxablbygIrL2AV2hSfe8yLLu25JUFVQ59zjG5WShhwKphLbAEQ==" saltValue="H4fKGQGTJxWfgp2sNjLVFg==" spinCount="100000" sheet="1" objects="1" scenarios="1"/>
  <mergeCells count="2">
    <mergeCell ref="C3:K3"/>
    <mergeCell ref="C4:K4"/>
  </mergeCells>
  <phoneticPr fontId="4"/>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imeMode="hiragana" allowBlank="1" showInputMessage="1" showErrorMessage="1" sqref="D9:D58" xr:uid="{05ABA954-C59E-4E1A-AF4E-A63D29306B17}"/>
    <dataValidation imeMode="hiragana" allowBlank="1" showInputMessage="1" showErrorMessage="1" sqref="E9:E58" xr:uid="{F2BE15B7-BC25-496D-BF5D-5E8A5DE7C421}"/>
    <dataValidation imeMode="fullKatakana" allowBlank="1" showInputMessage="1" showErrorMessage="1" sqref="F9:F58" xr:uid="{FED4FC87-45E1-44BD-91F2-10EAC9F85E3C}"/>
    <dataValidation type="list" imeMode="halfAlpha" allowBlank="1" showInputMessage="1" showErrorMessage="1" error="リストから選択してください" sqref="G9:G58" xr:uid="{5042F760-53CC-4957-8524-BCE9AFEF2C5C}">
      <formula1>"男,女,　"</formula1>
    </dataValidation>
    <dataValidation type="date" imeMode="halfAlpha" allowBlank="1" showInputMessage="1" showErrorMessage="1" error="有効な日付を入力してください" sqref="H9:H58" xr:uid="{4EC0E175-56F1-4CD8-B519-4C6611ED7768}">
      <formula1>92</formula1>
      <formula2>73415</formula2>
    </dataValidation>
    <dataValidation type="list" imeMode="halfAlpha" allowBlank="1" showInputMessage="1" showErrorMessage="1" error="リストから選択してください" sqref="I9:I58" xr:uid="{1153F68D-96E3-44D1-85CA-35227F148F39}">
      <formula1>"常勤,非常勤,　"</formula1>
    </dataValidation>
    <dataValidation imeMode="hiragana" allowBlank="1" showInputMessage="1" showErrorMessage="1" sqref="J9:J58" xr:uid="{9AAE12E0-858A-40B4-A633-FC0AF1E55494}"/>
    <dataValidation imeMode="hiragana" allowBlank="1" showInputMessage="1" showErrorMessage="1" sqref="K9:K58" xr:uid="{81E1AB09-71D9-4D18-BFEC-35758DA87A96}"/>
  </dataValidations>
  <pageMargins left="0.43307086614173229" right="0.35433070866141736" top="0.51181102362204722" bottom="0.31496062992125984"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80"/>
  </cols>
  <sheetData>
    <row r="1" spans="1:1" x14ac:dyDescent="0.15">
      <c r="A1" s="18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80" t="str">
        <f>"@神奈川県@和歌山県@鹿児島県@"</f>
        <v>@神奈川県@和歌山県@鹿児島県@</v>
      </c>
    </row>
    <row r="3" spans="1:1" x14ac:dyDescent="0.15">
      <c r="A3" s="180" t="s">
        <v>235</v>
      </c>
    </row>
    <row r="4" spans="1:1" x14ac:dyDescent="0.15">
      <c r="A4" s="180" t="s">
        <v>236</v>
      </c>
    </row>
  </sheetData>
  <sheetProtection algorithmName="SHA-512" hashValue="eCBO1m+1ZS0QbHVBPGRkOCd88EeLm+h0qH6rMBfcso8acqivVTGthM2l7qB2TbJfyIxwz2amN03HdoC1uJBx3Q==" saltValue="5NUprbRvQtZIst5sj370f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入力シート</vt:lpstr>
      <vt:lpstr>役員情報入力シート</vt:lpstr>
      <vt:lpstr>settings</vt:lpstr>
      <vt:lpstr>入力シート!Print_Titles</vt:lpstr>
      <vt:lpstr>役員情報入力シート!Print_Titles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2023-11-07T01:59:18Z</cp:lastPrinted>
  <dcterms:created xsi:type="dcterms:W3CDTF">2018-07-20T07:50:20Z</dcterms:created>
  <dcterms:modified xsi:type="dcterms:W3CDTF">2023-11-29T06:26:23Z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