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d:\develop\bid_entry\07申請書\doc\ver6\reg_standard\"/>
    </mc:Choice>
  </mc:AlternateContent>
  <xr:revisionPtr revIDLastSave="0" documentId="13_ncr:1_{3973AAF2-1F1C-46C8-B2BE-58D7F3C01324}" xr6:coauthVersionLast="47" xr6:coauthVersionMax="47" xr10:uidLastSave="{00000000-0000-0000-0000-000000000000}"/>
  <workbookProtection workbookAlgorithmName="SHA-512" workbookHashValue="4fSdg7JEdvRajAUXNxFsLuhgBce9LWhveNjkrbewmAUXmpqkVnw48TMwXia0y+TN58J5EzWAaXTOhJh54hIz1Q==" workbookSaltValue="O42Ug9mexn6asuD3UsJFZQ==" workbookSpinCount="100000" lockStructure="1"/>
  <bookViews>
    <workbookView xWindow="1950" yWindow="1335" windowWidth="16260" windowHeight="14865" xr2:uid="{00000000-000D-0000-FFFF-FFFF00000000}"/>
  </bookViews>
  <sheets>
    <sheet name="入力シート" sheetId="1" r:id="rId1"/>
    <sheet name="役員情報入力シート" sheetId="3" r:id="rId2"/>
    <sheet name="settings" sheetId="2" state="hidden" r:id="rId3"/>
  </sheets>
  <definedNames>
    <definedName name="_xlnm.Print_Titles" localSheetId="0">入力シート!$1:$1</definedName>
    <definedName name="_xlnm.Print_Titles" localSheetId="1">役員情報入力シート!$8:$8</definedName>
    <definedName name="営業種目_業務委託">settings!$A$5:$BF$5</definedName>
    <definedName name="希望">入力シート!$A$222</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3" l="1"/>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340" i="1"/>
  <c r="A333" i="1"/>
  <c r="A331" i="1"/>
  <c r="A328" i="1"/>
  <c r="A324" i="1"/>
  <c r="A323" i="1"/>
  <c r="A322" i="1"/>
  <c r="A321" i="1"/>
  <c r="A320" i="1"/>
  <c r="A319" i="1"/>
  <c r="A314" i="1"/>
  <c r="A304" i="1"/>
  <c r="A296" i="1"/>
  <c r="A290" i="1"/>
  <c r="A289" i="1"/>
  <c r="A288" i="1"/>
  <c r="A286" i="1"/>
  <c r="A284" i="1"/>
  <c r="A283" i="1"/>
  <c r="A280" i="1"/>
  <c r="A279" i="1"/>
  <c r="A278" i="1"/>
  <c r="A277" i="1"/>
  <c r="A272" i="1"/>
  <c r="A271" i="1"/>
  <c r="A270" i="1"/>
  <c r="A268" i="1"/>
  <c r="A266" i="1"/>
  <c r="A253" i="1"/>
  <c r="A252" i="1"/>
  <c r="A250" i="1"/>
  <c r="A249" i="1"/>
  <c r="A248" i="1"/>
  <c r="A228" i="1"/>
  <c r="A222" i="1"/>
  <c r="A195" i="1"/>
  <c r="A179" i="1"/>
  <c r="A178" i="1"/>
  <c r="A177"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P215" i="1"/>
  <c r="P217" i="1" s="1"/>
  <c r="M58" i="3" l="1"/>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8" i="3" s="1"/>
  <c r="M10" i="3"/>
  <c r="M9" i="3"/>
  <c r="H8" i="3"/>
  <c r="V215" i="1"/>
  <c r="V217" i="1" s="1"/>
  <c r="S215" i="1"/>
  <c r="S217" i="1" s="1"/>
  <c r="I184" i="1"/>
  <c r="I189" i="1"/>
  <c r="J192" i="1"/>
  <c r="D114" i="1" l="1"/>
  <c r="D116" i="1" s="1"/>
  <c r="D118" i="1" s="1"/>
  <c r="D120" i="1" s="1"/>
  <c r="D122" i="1" s="1"/>
  <c r="D124" i="1" s="1"/>
  <c r="D126" i="1" s="1"/>
  <c r="A2" i="2" l="1"/>
  <c r="A1" i="2"/>
</calcChain>
</file>

<file path=xl/sharedStrings.xml><?xml version="1.0" encoding="utf-8"?>
<sst xmlns="http://schemas.openxmlformats.org/spreadsheetml/2006/main" count="391" uniqueCount="334">
  <si>
    <t>営業年数</t>
    <rPh sb="0" eb="2">
      <t>エイギョウ</t>
    </rPh>
    <rPh sb="2" eb="4">
      <t>ネンスウ</t>
    </rPh>
    <phoneticPr fontId="6"/>
  </si>
  <si>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</si>
  <si>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</si>
  <si>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</si>
  <si>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</si>
  <si>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</si>
  <si>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</si>
  <si>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t>年</t>
    <rPh sb="0" eb="1">
      <t>ネン</t>
    </rPh>
    <phoneticPr fontId="5"/>
  </si>
  <si>
    <t>流動比率（a/b×100）</t>
    <phoneticPr fontId="5"/>
  </si>
  <si>
    <t>F.業種情報</t>
    <rPh sb="2" eb="4">
      <t>ギョウシュ</t>
    </rPh>
    <rPh sb="4" eb="6">
      <t>ジョウホウ</t>
    </rPh>
    <phoneticPr fontId="5"/>
  </si>
  <si>
    <t>希望</t>
    <rPh sb="0" eb="2">
      <t>キボウ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</si>
  <si>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</si>
  <si>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</si>
  <si>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</si>
  <si>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</si>
  <si>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</si>
  <si>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</si>
  <si>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</si>
  <si>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</si>
  <si>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</si>
  <si>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</si>
  <si>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</si>
  <si>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</si>
  <si>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</si>
  <si>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</si>
  <si>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</si>
  <si>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</si>
  <si>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</si>
  <si>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</si>
  <si>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</si>
  <si>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</si>
  <si>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</si>
  <si>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</si>
  <si>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</si>
  <si>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</si>
  <si>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</si>
  <si>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</si>
  <si>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</si>
  <si>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</si>
  <si>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</si>
  <si>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</si>
  <si>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</si>
  <si>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</si>
  <si>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</si>
  <si>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</si>
  <si>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</si>
  <si>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</si>
  <si>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</si>
  <si>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</si>
  <si>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</si>
  <si>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</si>
  <si>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</si>
  <si>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</si>
  <si>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</si>
  <si>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</si>
  <si>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</si>
  <si>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</si>
  <si>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</si>
  <si>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</si>
  <si>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</si>
  <si>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</si>
  <si>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</si>
  <si>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</si>
  <si>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</si>
  <si>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例)2023/4/1、R5/4/1</t>
    <phoneticPr fontId="5"/>
  </si>
  <si>
    <t>例)2023/4/1</t>
    <phoneticPr fontId="5"/>
  </si>
  <si>
    <t>玉東町 一般競争(指名競争)参加資格審査申請書【物品等】</t>
    <rPh sb="0" eb="3">
      <t>ギョクトウマチ</t>
    </rPh>
    <rPh sb="4" eb="6">
      <t>イッパン</t>
    </rPh>
    <rPh sb="6" eb="8">
      <t>キョウソウ</t>
    </rPh>
    <rPh sb="9" eb="11">
      <t>シメイ</t>
    </rPh>
    <rPh sb="11" eb="13">
      <t>キョウソウ</t>
    </rPh>
    <rPh sb="24" eb="26">
      <t>ブッピン</t>
    </rPh>
    <rPh sb="26" eb="27">
      <t>トウ</t>
    </rPh>
    <phoneticPr fontId="5"/>
  </si>
  <si>
    <t>従業員数</t>
    <rPh sb="0" eb="4">
      <t>ジュウギョウインスウ</t>
    </rPh>
    <phoneticPr fontId="6"/>
  </si>
  <si>
    <t>常時雇用正社員数</t>
    <rPh sb="0" eb="8">
      <t>ジョウジコヨウセイシャインスウ</t>
    </rPh>
    <phoneticPr fontId="5"/>
  </si>
  <si>
    <t>臨時雇用者数</t>
    <rPh sb="0" eb="6">
      <t>リンジコヨウシャスウ</t>
    </rPh>
    <phoneticPr fontId="5"/>
  </si>
  <si>
    <t>うち障害者雇用人数</t>
    <phoneticPr fontId="5"/>
  </si>
  <si>
    <t>自己資本比率</t>
    <rPh sb="0" eb="2">
      <t>ジコ</t>
    </rPh>
    <rPh sb="2" eb="4">
      <t>シホン</t>
    </rPh>
    <rPh sb="4" eb="6">
      <t>ヒリツ</t>
    </rPh>
    <phoneticPr fontId="5"/>
  </si>
  <si>
    <t>自己資本額</t>
    <rPh sb="0" eb="5">
      <t>ジコシホンガク</t>
    </rPh>
    <phoneticPr fontId="6"/>
  </si>
  <si>
    <t>総資本額</t>
    <rPh sb="0" eb="3">
      <t>ソウシホン</t>
    </rPh>
    <rPh sb="3" eb="4">
      <t>ガク</t>
    </rPh>
    <phoneticPr fontId="6"/>
  </si>
  <si>
    <t>自己資本比率</t>
    <rPh sb="0" eb="6">
      <t>ジコシホンヒリツ</t>
    </rPh>
    <phoneticPr fontId="6"/>
  </si>
  <si>
    <t>流動比率</t>
    <phoneticPr fontId="5"/>
  </si>
  <si>
    <t>年間</t>
    <rPh sb="0" eb="2">
      <t>ネンカン</t>
    </rPh>
    <phoneticPr fontId="5"/>
  </si>
  <si>
    <t>休業･転廃業期間</t>
    <rPh sb="0" eb="2">
      <t>キュウギョウ</t>
    </rPh>
    <phoneticPr fontId="6"/>
  </si>
  <si>
    <t>売上高</t>
    <rPh sb="0" eb="3">
      <t>ウリアゲダカ</t>
    </rPh>
    <phoneticPr fontId="6"/>
  </si>
  <si>
    <t>平均売上高(千円)</t>
    <rPh sb="0" eb="5">
      <t>ヘイキンウリアゲダカ</t>
    </rPh>
    <rPh sb="6" eb="8">
      <t>センエン</t>
    </rPh>
    <phoneticPr fontId="5"/>
  </si>
  <si>
    <t>前々年度決算額(千円)</t>
    <rPh sb="0" eb="2">
      <t>マエマエ</t>
    </rPh>
    <rPh sb="2" eb="3">
      <t>ドシ</t>
    </rPh>
    <rPh sb="3" eb="4">
      <t>ド</t>
    </rPh>
    <rPh sb="4" eb="6">
      <t>ケッサン</t>
    </rPh>
    <rPh sb="6" eb="7">
      <t>ガク</t>
    </rPh>
    <rPh sb="8" eb="9">
      <t>セン</t>
    </rPh>
    <rPh sb="9" eb="10">
      <t>エン</t>
    </rPh>
    <phoneticPr fontId="5"/>
  </si>
  <si>
    <t>前年度決算額(千円)</t>
    <phoneticPr fontId="5"/>
  </si>
  <si>
    <t>営業種目</t>
    <rPh sb="0" eb="2">
      <t>エイギョウ</t>
    </rPh>
    <rPh sb="2" eb="4">
      <t>シュモク</t>
    </rPh>
    <phoneticPr fontId="5"/>
  </si>
  <si>
    <t>③その他</t>
    <rPh sb="3" eb="4">
      <t>タ</t>
    </rPh>
    <phoneticPr fontId="5"/>
  </si>
  <si>
    <t>総計（①＋②＋③）</t>
    <rPh sb="0" eb="2">
      <t>ソウケイ</t>
    </rPh>
    <phoneticPr fontId="5"/>
  </si>
  <si>
    <t>参加を希望する営業種目</t>
    <rPh sb="0" eb="2">
      <t>サンカ</t>
    </rPh>
    <rPh sb="3" eb="5">
      <t>キボウ</t>
    </rPh>
    <rPh sb="7" eb="9">
      <t>エイギョウ</t>
    </rPh>
    <rPh sb="9" eb="11">
      <t>シュモク</t>
    </rPh>
    <phoneticPr fontId="6"/>
  </si>
  <si>
    <t>第１分類</t>
    <phoneticPr fontId="5"/>
  </si>
  <si>
    <t>第２分類</t>
    <phoneticPr fontId="5"/>
  </si>
  <si>
    <t>①青写真焼付・コピー</t>
    <rPh sb="1" eb="2">
      <t>アオ</t>
    </rPh>
    <rPh sb="2" eb="4">
      <t>シャシン</t>
    </rPh>
    <rPh sb="4" eb="6">
      <t>ヤキツケ</t>
    </rPh>
    <phoneticPr fontId="2"/>
  </si>
  <si>
    <t>②オフセット印刷</t>
    <rPh sb="6" eb="8">
      <t>インサツ</t>
    </rPh>
    <phoneticPr fontId="2"/>
  </si>
  <si>
    <t>③フォーム印刷</t>
    <rPh sb="5" eb="7">
      <t>インサツ</t>
    </rPh>
    <phoneticPr fontId="2"/>
  </si>
  <si>
    <t>④地図印刷</t>
    <rPh sb="1" eb="3">
      <t>チズ</t>
    </rPh>
    <rPh sb="3" eb="5">
      <t>インサツ</t>
    </rPh>
    <phoneticPr fontId="2"/>
  </si>
  <si>
    <t>⑤特殊印刷</t>
    <rPh sb="1" eb="3">
      <t>トクシュ</t>
    </rPh>
    <rPh sb="3" eb="5">
      <t>インサツ</t>
    </rPh>
    <phoneticPr fontId="2"/>
  </si>
  <si>
    <t>⑥その他の印刷</t>
    <rPh sb="3" eb="4">
      <t>タ</t>
    </rPh>
    <rPh sb="5" eb="7">
      <t>インサツ</t>
    </rPh>
    <phoneticPr fontId="2"/>
  </si>
  <si>
    <t>①紙</t>
    <rPh sb="1" eb="2">
      <t>カミ</t>
    </rPh>
    <phoneticPr fontId="2"/>
  </si>
  <si>
    <t>②文具・事務機器</t>
    <rPh sb="1" eb="3">
      <t>ブング</t>
    </rPh>
    <rPh sb="4" eb="6">
      <t>ジム</t>
    </rPh>
    <rPh sb="6" eb="8">
      <t>キキ</t>
    </rPh>
    <phoneticPr fontId="2"/>
  </si>
  <si>
    <t>③印章</t>
    <rPh sb="1" eb="3">
      <t>インショウ</t>
    </rPh>
    <phoneticPr fontId="2"/>
  </si>
  <si>
    <t>④書籍</t>
    <rPh sb="1" eb="3">
      <t>ショセキ</t>
    </rPh>
    <phoneticPr fontId="2"/>
  </si>
  <si>
    <t>①家具</t>
    <rPh sb="1" eb="3">
      <t>カグ</t>
    </rPh>
    <phoneticPr fontId="2"/>
  </si>
  <si>
    <t>②室内装飾</t>
    <rPh sb="1" eb="3">
      <t>シツナイ</t>
    </rPh>
    <rPh sb="3" eb="5">
      <t>ソウショク</t>
    </rPh>
    <phoneticPr fontId="2"/>
  </si>
  <si>
    <t>③畳</t>
    <rPh sb="1" eb="2">
      <t>タタミ</t>
    </rPh>
    <phoneticPr fontId="2"/>
  </si>
  <si>
    <t>①楽器</t>
    <rPh sb="1" eb="3">
      <t>ガッキ</t>
    </rPh>
    <phoneticPr fontId="2"/>
  </si>
  <si>
    <t>②運動用品</t>
    <rPh sb="1" eb="3">
      <t>ウンドウ</t>
    </rPh>
    <rPh sb="3" eb="5">
      <t>ヨウヒン</t>
    </rPh>
    <phoneticPr fontId="2"/>
  </si>
  <si>
    <t>①衣料・帽子・雨具等</t>
    <rPh sb="1" eb="3">
      <t>イリョウ</t>
    </rPh>
    <rPh sb="4" eb="6">
      <t>ボウシ</t>
    </rPh>
    <rPh sb="7" eb="9">
      <t>アマグ</t>
    </rPh>
    <rPh sb="9" eb="10">
      <t>トウ</t>
    </rPh>
    <phoneticPr fontId="2"/>
  </si>
  <si>
    <t>②旗・染物等</t>
    <rPh sb="1" eb="2">
      <t>ハタ</t>
    </rPh>
    <rPh sb="3" eb="5">
      <t>ソメモノ</t>
    </rPh>
    <rPh sb="5" eb="6">
      <t>トウ</t>
    </rPh>
    <phoneticPr fontId="2"/>
  </si>
  <si>
    <t>③寝具</t>
    <rPh sb="1" eb="3">
      <t>シング</t>
    </rPh>
    <phoneticPr fontId="2"/>
  </si>
  <si>
    <t>④靴</t>
    <rPh sb="1" eb="2">
      <t>クツ</t>
    </rPh>
    <phoneticPr fontId="2"/>
  </si>
  <si>
    <t>①看板</t>
    <rPh sb="1" eb="3">
      <t>カンバン</t>
    </rPh>
    <phoneticPr fontId="2"/>
  </si>
  <si>
    <t>②道路標識</t>
    <rPh sb="1" eb="3">
      <t>ドウロ</t>
    </rPh>
    <rPh sb="3" eb="5">
      <t>ヒョウシキ</t>
    </rPh>
    <phoneticPr fontId="2"/>
  </si>
  <si>
    <t>③土木工事用資材</t>
    <rPh sb="1" eb="3">
      <t>ドボク</t>
    </rPh>
    <rPh sb="3" eb="6">
      <t>コウジヨウ</t>
    </rPh>
    <rPh sb="6" eb="8">
      <t>シザイ</t>
    </rPh>
    <phoneticPr fontId="2"/>
  </si>
  <si>
    <t>①記念品・贈答品</t>
    <rPh sb="1" eb="4">
      <t>キネンヒン</t>
    </rPh>
    <rPh sb="5" eb="8">
      <t>ゾウトウヒン</t>
    </rPh>
    <phoneticPr fontId="2"/>
  </si>
  <si>
    <t>②荒物・金物・雑貨</t>
    <rPh sb="1" eb="3">
      <t>アラモノ</t>
    </rPh>
    <rPh sb="4" eb="6">
      <t>カナモノ</t>
    </rPh>
    <rPh sb="7" eb="9">
      <t>ザッカ</t>
    </rPh>
    <phoneticPr fontId="2"/>
  </si>
  <si>
    <t>③ゴム・ビニール製品</t>
    <rPh sb="8" eb="10">
      <t>セイヒン</t>
    </rPh>
    <phoneticPr fontId="2"/>
  </si>
  <si>
    <t>①電力</t>
    <rPh sb="1" eb="3">
      <t>デンリョク</t>
    </rPh>
    <phoneticPr fontId="2"/>
  </si>
  <si>
    <t>②石油製品</t>
    <rPh sb="1" eb="3">
      <t>セキユ</t>
    </rPh>
    <rPh sb="3" eb="5">
      <t>セイヒン</t>
    </rPh>
    <phoneticPr fontId="2"/>
  </si>
  <si>
    <t>③その他</t>
    <rPh sb="3" eb="4">
      <t>タ</t>
    </rPh>
    <phoneticPr fontId="2"/>
  </si>
  <si>
    <t>①車両販売</t>
    <rPh sb="1" eb="3">
      <t>シャリョウ</t>
    </rPh>
    <rPh sb="3" eb="5">
      <t>ハンバイ</t>
    </rPh>
    <phoneticPr fontId="2"/>
  </si>
  <si>
    <t>②船舶販売</t>
    <rPh sb="1" eb="3">
      <t>センパク</t>
    </rPh>
    <rPh sb="3" eb="5">
      <t>ハンバイ</t>
    </rPh>
    <phoneticPr fontId="2"/>
  </si>
  <si>
    <t>③車両・船舶整備</t>
    <rPh sb="1" eb="3">
      <t>シャリョウ</t>
    </rPh>
    <rPh sb="4" eb="6">
      <t>センパク</t>
    </rPh>
    <rPh sb="6" eb="8">
      <t>セイビ</t>
    </rPh>
    <phoneticPr fontId="2"/>
  </si>
  <si>
    <t>④車両・船舶付属品販売</t>
    <rPh sb="1" eb="3">
      <t>シャリョウ</t>
    </rPh>
    <rPh sb="4" eb="6">
      <t>センパク</t>
    </rPh>
    <rPh sb="6" eb="8">
      <t>フゾク</t>
    </rPh>
    <rPh sb="8" eb="9">
      <t>ヒン</t>
    </rPh>
    <rPh sb="9" eb="11">
      <t>ハンバイ</t>
    </rPh>
    <phoneticPr fontId="2"/>
  </si>
  <si>
    <t>⑤航空機部品販売・整備</t>
    <rPh sb="1" eb="4">
      <t>コウクウキ</t>
    </rPh>
    <rPh sb="4" eb="6">
      <t>ブヒン</t>
    </rPh>
    <rPh sb="6" eb="8">
      <t>ハンバイ</t>
    </rPh>
    <rPh sb="9" eb="11">
      <t>セイビ</t>
    </rPh>
    <phoneticPr fontId="2"/>
  </si>
  <si>
    <t>①写真・カメラ等</t>
    <rPh sb="1" eb="3">
      <t>シャシン</t>
    </rPh>
    <rPh sb="7" eb="8">
      <t>ナド</t>
    </rPh>
    <phoneticPr fontId="2"/>
  </si>
  <si>
    <t>②家電製品</t>
    <rPh sb="1" eb="3">
      <t>カデン</t>
    </rPh>
    <rPh sb="3" eb="5">
      <t>セイヒン</t>
    </rPh>
    <phoneticPr fontId="2"/>
  </si>
  <si>
    <t>③電気・通信機器</t>
    <rPh sb="1" eb="3">
      <t>デンキ</t>
    </rPh>
    <rPh sb="4" eb="6">
      <t>ツウシン</t>
    </rPh>
    <rPh sb="6" eb="8">
      <t>キキ</t>
    </rPh>
    <phoneticPr fontId="2"/>
  </si>
  <si>
    <t>④OA機器・ソフトウェア等</t>
    <rPh sb="3" eb="5">
      <t>キキ</t>
    </rPh>
    <rPh sb="12" eb="13">
      <t>トウ</t>
    </rPh>
    <phoneticPr fontId="2"/>
  </si>
  <si>
    <t>⑤工作機器</t>
    <rPh sb="1" eb="3">
      <t>コウサク</t>
    </rPh>
    <rPh sb="3" eb="5">
      <t>キキ</t>
    </rPh>
    <phoneticPr fontId="2"/>
  </si>
  <si>
    <t>⑥建設機器</t>
    <rPh sb="1" eb="3">
      <t>ケンセツ</t>
    </rPh>
    <rPh sb="3" eb="5">
      <t>キキ</t>
    </rPh>
    <phoneticPr fontId="2"/>
  </si>
  <si>
    <t>⑦農林水産機器</t>
    <rPh sb="1" eb="3">
      <t>ノウリン</t>
    </rPh>
    <rPh sb="3" eb="5">
      <t>スイサン</t>
    </rPh>
    <rPh sb="5" eb="7">
      <t>キキ</t>
    </rPh>
    <phoneticPr fontId="2"/>
  </si>
  <si>
    <t>⑧厨房機器</t>
    <rPh sb="1" eb="3">
      <t>チュウボウ</t>
    </rPh>
    <rPh sb="3" eb="5">
      <t>キキ</t>
    </rPh>
    <phoneticPr fontId="2"/>
  </si>
  <si>
    <t>⑨空調設備</t>
    <rPh sb="1" eb="3">
      <t>クウチョウ</t>
    </rPh>
    <rPh sb="3" eb="5">
      <t>セツビ</t>
    </rPh>
    <phoneticPr fontId="2"/>
  </si>
  <si>
    <t>⑩理化学機器</t>
    <rPh sb="1" eb="4">
      <t>リカガク</t>
    </rPh>
    <rPh sb="4" eb="6">
      <t>キキ</t>
    </rPh>
    <phoneticPr fontId="2"/>
  </si>
  <si>
    <t>⑪医療・介護用機器</t>
    <rPh sb="1" eb="3">
      <t>イリョウ</t>
    </rPh>
    <rPh sb="4" eb="6">
      <t>カイゴ</t>
    </rPh>
    <rPh sb="6" eb="7">
      <t>ヨウ</t>
    </rPh>
    <rPh sb="7" eb="9">
      <t>キキ</t>
    </rPh>
    <phoneticPr fontId="2"/>
  </si>
  <si>
    <t>⑫防災・消防機器</t>
    <rPh sb="1" eb="3">
      <t>ボウサイ</t>
    </rPh>
    <rPh sb="4" eb="6">
      <t>ショウボウ</t>
    </rPh>
    <rPh sb="6" eb="8">
      <t>キキ</t>
    </rPh>
    <phoneticPr fontId="2"/>
  </si>
  <si>
    <t>⑬その他</t>
    <rPh sb="3" eb="4">
      <t>タ</t>
    </rPh>
    <phoneticPr fontId="2"/>
  </si>
  <si>
    <t>①学校教材</t>
    <rPh sb="1" eb="3">
      <t>ガッコウ</t>
    </rPh>
    <rPh sb="3" eb="5">
      <t>キョウザイ</t>
    </rPh>
    <phoneticPr fontId="2"/>
  </si>
  <si>
    <t>②薬品類</t>
    <rPh sb="1" eb="3">
      <t>ヤクヒン</t>
    </rPh>
    <rPh sb="3" eb="4">
      <t>ルイ</t>
    </rPh>
    <phoneticPr fontId="2"/>
  </si>
  <si>
    <t>③肥料・飼料・種苗</t>
    <rPh sb="1" eb="3">
      <t>ヒリョウ</t>
    </rPh>
    <rPh sb="4" eb="6">
      <t>シリョウ</t>
    </rPh>
    <rPh sb="7" eb="9">
      <t>シュビョウ</t>
    </rPh>
    <phoneticPr fontId="2"/>
  </si>
  <si>
    <t>④その他</t>
    <rPh sb="3" eb="4">
      <t>タ</t>
    </rPh>
    <phoneticPr fontId="2"/>
  </si>
  <si>
    <t>(1)印刷類</t>
    <phoneticPr fontId="5"/>
  </si>
  <si>
    <t>(2)文具・事務機類</t>
    <phoneticPr fontId="5"/>
  </si>
  <si>
    <t>(3)家具類</t>
    <phoneticPr fontId="5"/>
  </si>
  <si>
    <t>(4)楽器・運動用品類</t>
    <phoneticPr fontId="5"/>
  </si>
  <si>
    <t>(5)被服・繊維製品類</t>
    <phoneticPr fontId="5"/>
  </si>
  <si>
    <t>(6)看板・資材類</t>
    <phoneticPr fontId="5"/>
  </si>
  <si>
    <t>(7)雑貨類</t>
    <phoneticPr fontId="5"/>
  </si>
  <si>
    <t>(8)電力・燃料類</t>
    <phoneticPr fontId="5"/>
  </si>
  <si>
    <t>(9)車両・船舶・航空機類</t>
    <phoneticPr fontId="5"/>
  </si>
  <si>
    <t>(10)機械・器具類</t>
    <phoneticPr fontId="5"/>
  </si>
  <si>
    <t>(11)その他</t>
    <phoneticPr fontId="5"/>
  </si>
  <si>
    <t>具体的な内容</t>
    <phoneticPr fontId="5"/>
  </si>
  <si>
    <t>必要な許可・認可・登録等</t>
    <phoneticPr fontId="5"/>
  </si>
  <si>
    <t>取得</t>
    <rPh sb="0" eb="2">
      <t>シュトク</t>
    </rPh>
    <phoneticPr fontId="5"/>
  </si>
  <si>
    <t>一般電気事業許可、特定規模電気事業届出</t>
    <phoneticPr fontId="5"/>
  </si>
  <si>
    <t>鋼製船舶造船業許可、小型船造船業登録</t>
    <phoneticPr fontId="5"/>
  </si>
  <si>
    <t>医療機器販売業届</t>
    <phoneticPr fontId="5"/>
  </si>
  <si>
    <t>毒物・劇薬販売業登録、医薬品販売業許可、農薬販売業登録</t>
    <phoneticPr fontId="5"/>
  </si>
  <si>
    <t>肥料販売業務開始届</t>
    <phoneticPr fontId="5"/>
  </si>
  <si>
    <t>石油製品販売業届出、揮発油販売業者登録
液化石油ガス販売事業登録
高圧ガス製造許可、高圧ガス販売事業届出</t>
    <phoneticPr fontId="5"/>
  </si>
  <si>
    <t>【業務委託等（建設工事関係を除く）】</t>
    <phoneticPr fontId="5"/>
  </si>
  <si>
    <t>①電話交換業務</t>
    <rPh sb="1" eb="3">
      <t>デンワ</t>
    </rPh>
    <rPh sb="3" eb="5">
      <t>コウカン</t>
    </rPh>
    <rPh sb="5" eb="7">
      <t>ギョウム</t>
    </rPh>
    <phoneticPr fontId="2"/>
  </si>
  <si>
    <t>②庁舎清掃</t>
    <rPh sb="1" eb="3">
      <t>チョウシャ</t>
    </rPh>
    <rPh sb="3" eb="5">
      <t>セイソウ</t>
    </rPh>
    <phoneticPr fontId="2"/>
  </si>
  <si>
    <t>③庁舎衛生管理</t>
    <rPh sb="1" eb="3">
      <t>チョウシャ</t>
    </rPh>
    <rPh sb="3" eb="5">
      <t>エイセイ</t>
    </rPh>
    <rPh sb="5" eb="7">
      <t>カンリ</t>
    </rPh>
    <phoneticPr fontId="2"/>
  </si>
  <si>
    <t>④その他庁舎管理</t>
    <rPh sb="3" eb="4">
      <t>タ</t>
    </rPh>
    <rPh sb="4" eb="6">
      <t>チョウシャ</t>
    </rPh>
    <rPh sb="6" eb="8">
      <t>カンリ</t>
    </rPh>
    <phoneticPr fontId="2"/>
  </si>
  <si>
    <t>①浄化槽点検清掃</t>
    <rPh sb="1" eb="4">
      <t>ジョウカソウ</t>
    </rPh>
    <rPh sb="4" eb="6">
      <t>テンケン</t>
    </rPh>
    <rPh sb="6" eb="8">
      <t>セイソウ</t>
    </rPh>
    <phoneticPr fontId="2"/>
  </si>
  <si>
    <t>①樹木保護管理</t>
    <rPh sb="1" eb="3">
      <t>ジュモク</t>
    </rPh>
    <rPh sb="3" eb="5">
      <t>ホゴ</t>
    </rPh>
    <rPh sb="5" eb="7">
      <t>カンリ</t>
    </rPh>
    <phoneticPr fontId="2"/>
  </si>
  <si>
    <t>①設備機器運転監視</t>
    <rPh sb="1" eb="3">
      <t>セツビ</t>
    </rPh>
    <rPh sb="3" eb="5">
      <t>キキ</t>
    </rPh>
    <rPh sb="5" eb="7">
      <t>ウンテン</t>
    </rPh>
    <rPh sb="7" eb="9">
      <t>カンシ</t>
    </rPh>
    <phoneticPr fontId="2"/>
  </si>
  <si>
    <t>②エレベータ保守</t>
    <rPh sb="6" eb="8">
      <t>ホシュ</t>
    </rPh>
    <phoneticPr fontId="2"/>
  </si>
  <si>
    <t>③消防用設備保守</t>
    <rPh sb="1" eb="4">
      <t>ショウボウヨウ</t>
    </rPh>
    <rPh sb="4" eb="6">
      <t>セツビ</t>
    </rPh>
    <rPh sb="6" eb="8">
      <t>ホシュ</t>
    </rPh>
    <phoneticPr fontId="2"/>
  </si>
  <si>
    <t>④自動ドア保守</t>
    <rPh sb="1" eb="3">
      <t>ジドウ</t>
    </rPh>
    <rPh sb="5" eb="7">
      <t>ホシュ</t>
    </rPh>
    <phoneticPr fontId="2"/>
  </si>
  <si>
    <t>⑤自家用電気工作物保守</t>
    <rPh sb="1" eb="4">
      <t>ジカヨウ</t>
    </rPh>
    <rPh sb="4" eb="6">
      <t>デンキ</t>
    </rPh>
    <rPh sb="6" eb="9">
      <t>コウサクブツ</t>
    </rPh>
    <rPh sb="9" eb="11">
      <t>ホシュ</t>
    </rPh>
    <phoneticPr fontId="2"/>
  </si>
  <si>
    <t>⑥空調設備保守</t>
    <rPh sb="1" eb="3">
      <t>クウチョウ</t>
    </rPh>
    <rPh sb="3" eb="5">
      <t>セツビ</t>
    </rPh>
    <rPh sb="5" eb="7">
      <t>ホシュ</t>
    </rPh>
    <phoneticPr fontId="2"/>
  </si>
  <si>
    <t>⑦ボイラー保守</t>
    <rPh sb="5" eb="7">
      <t>ホシュ</t>
    </rPh>
    <phoneticPr fontId="2"/>
  </si>
  <si>
    <t>①機械警備</t>
    <rPh sb="1" eb="3">
      <t>キカイ</t>
    </rPh>
    <rPh sb="3" eb="5">
      <t>ケイビ</t>
    </rPh>
    <phoneticPr fontId="2"/>
  </si>
  <si>
    <t>②人的警備</t>
    <rPh sb="1" eb="3">
      <t>ジンテキ</t>
    </rPh>
    <rPh sb="3" eb="5">
      <t>ケイビ</t>
    </rPh>
    <phoneticPr fontId="2"/>
  </si>
  <si>
    <t>①水質検査</t>
    <rPh sb="1" eb="3">
      <t>スイシツ</t>
    </rPh>
    <rPh sb="3" eb="5">
      <t>ケンサ</t>
    </rPh>
    <phoneticPr fontId="2"/>
  </si>
  <si>
    <t>②ダイオキシン類検査</t>
    <rPh sb="7" eb="8">
      <t>ルイ</t>
    </rPh>
    <rPh sb="8" eb="10">
      <t>ケンサ</t>
    </rPh>
    <phoneticPr fontId="2"/>
  </si>
  <si>
    <t>③大気検査</t>
    <rPh sb="1" eb="3">
      <t>タイキ</t>
    </rPh>
    <rPh sb="3" eb="5">
      <t>ケンサ</t>
    </rPh>
    <phoneticPr fontId="2"/>
  </si>
  <si>
    <t>④土壌分析</t>
    <rPh sb="1" eb="3">
      <t>ドジョウ</t>
    </rPh>
    <rPh sb="3" eb="5">
      <t>ブンセキ</t>
    </rPh>
    <phoneticPr fontId="2"/>
  </si>
  <si>
    <t>⑤健康診断業務</t>
    <rPh sb="1" eb="3">
      <t>ケンコウ</t>
    </rPh>
    <rPh sb="3" eb="5">
      <t>シンダン</t>
    </rPh>
    <rPh sb="5" eb="7">
      <t>ギョウム</t>
    </rPh>
    <phoneticPr fontId="2"/>
  </si>
  <si>
    <t>⑥その他検査業務</t>
    <rPh sb="3" eb="4">
      <t>タ</t>
    </rPh>
    <rPh sb="4" eb="6">
      <t>ケンサ</t>
    </rPh>
    <rPh sb="6" eb="8">
      <t>ギョウム</t>
    </rPh>
    <phoneticPr fontId="2"/>
  </si>
  <si>
    <t>①都市計画関係調査</t>
    <rPh sb="1" eb="3">
      <t>トシ</t>
    </rPh>
    <rPh sb="3" eb="5">
      <t>ケイカク</t>
    </rPh>
    <rPh sb="5" eb="7">
      <t>カンケイ</t>
    </rPh>
    <rPh sb="7" eb="9">
      <t>チョウサ</t>
    </rPh>
    <phoneticPr fontId="2"/>
  </si>
  <si>
    <t>②交通関係調査</t>
    <rPh sb="1" eb="3">
      <t>コウツウ</t>
    </rPh>
    <rPh sb="3" eb="5">
      <t>カンケイ</t>
    </rPh>
    <rPh sb="5" eb="7">
      <t>チョウサ</t>
    </rPh>
    <phoneticPr fontId="2"/>
  </si>
  <si>
    <t>④環境アセスメント調査</t>
    <rPh sb="1" eb="3">
      <t>カンキョウ</t>
    </rPh>
    <rPh sb="9" eb="11">
      <t>チョウサ</t>
    </rPh>
    <phoneticPr fontId="2"/>
  </si>
  <si>
    <t>⑤市場・世論調査</t>
    <rPh sb="1" eb="3">
      <t>シジョウ</t>
    </rPh>
    <rPh sb="4" eb="6">
      <t>ヨロン</t>
    </rPh>
    <rPh sb="6" eb="8">
      <t>チョウサ</t>
    </rPh>
    <phoneticPr fontId="2"/>
  </si>
  <si>
    <t>⑥航空写真撮影</t>
    <rPh sb="1" eb="3">
      <t>コウクウ</t>
    </rPh>
    <rPh sb="3" eb="5">
      <t>シャシン</t>
    </rPh>
    <rPh sb="5" eb="7">
      <t>サツエイ</t>
    </rPh>
    <phoneticPr fontId="2"/>
  </si>
  <si>
    <t>⑦森林関係調査</t>
    <rPh sb="1" eb="3">
      <t>シンリン</t>
    </rPh>
    <rPh sb="3" eb="5">
      <t>カンケイ</t>
    </rPh>
    <rPh sb="5" eb="7">
      <t>チョウサ</t>
    </rPh>
    <phoneticPr fontId="2"/>
  </si>
  <si>
    <t>⑧その他の調査</t>
    <rPh sb="3" eb="4">
      <t>タ</t>
    </rPh>
    <rPh sb="5" eb="7">
      <t>チョウサ</t>
    </rPh>
    <phoneticPr fontId="2"/>
  </si>
  <si>
    <t>①埋蔵文化財発掘調査</t>
    <rPh sb="1" eb="3">
      <t>マイゾウ</t>
    </rPh>
    <rPh sb="3" eb="6">
      <t>ブンカザイ</t>
    </rPh>
    <rPh sb="6" eb="8">
      <t>ハックツ</t>
    </rPh>
    <rPh sb="8" eb="10">
      <t>チョウサ</t>
    </rPh>
    <phoneticPr fontId="2"/>
  </si>
  <si>
    <t>②文化財修復業務</t>
    <rPh sb="1" eb="4">
      <t>ブンカザイ</t>
    </rPh>
    <rPh sb="4" eb="6">
      <t>シュウフク</t>
    </rPh>
    <rPh sb="6" eb="8">
      <t>ギョウム</t>
    </rPh>
    <phoneticPr fontId="2"/>
  </si>
  <si>
    <t>①大気汚染観測機器</t>
    <rPh sb="1" eb="3">
      <t>タイキ</t>
    </rPh>
    <rPh sb="3" eb="5">
      <t>オセン</t>
    </rPh>
    <rPh sb="5" eb="7">
      <t>カンソク</t>
    </rPh>
    <rPh sb="7" eb="9">
      <t>キキ</t>
    </rPh>
    <phoneticPr fontId="2"/>
  </si>
  <si>
    <t>②水質汚濁観測機器</t>
    <rPh sb="1" eb="3">
      <t>スイシツ</t>
    </rPh>
    <rPh sb="3" eb="5">
      <t>オダク</t>
    </rPh>
    <rPh sb="5" eb="7">
      <t>カンソク</t>
    </rPh>
    <rPh sb="7" eb="9">
      <t>キキ</t>
    </rPh>
    <phoneticPr fontId="2"/>
  </si>
  <si>
    <t>③地下水位観測機器</t>
    <rPh sb="1" eb="3">
      <t>チカ</t>
    </rPh>
    <rPh sb="3" eb="5">
      <t>スイイ</t>
    </rPh>
    <rPh sb="5" eb="7">
      <t>カンソク</t>
    </rPh>
    <rPh sb="7" eb="9">
      <t>キキ</t>
    </rPh>
    <phoneticPr fontId="2"/>
  </si>
  <si>
    <t>①防災通信施設保守</t>
    <rPh sb="1" eb="3">
      <t>ボウサイ</t>
    </rPh>
    <rPh sb="3" eb="5">
      <t>ツウシン</t>
    </rPh>
    <rPh sb="5" eb="7">
      <t>シセツ</t>
    </rPh>
    <rPh sb="7" eb="9">
      <t>ホシュ</t>
    </rPh>
    <phoneticPr fontId="2"/>
  </si>
  <si>
    <t>②研究機器等保守</t>
    <rPh sb="1" eb="3">
      <t>ケンキュウ</t>
    </rPh>
    <rPh sb="3" eb="6">
      <t>キキトウ</t>
    </rPh>
    <rPh sb="6" eb="8">
      <t>ホシュ</t>
    </rPh>
    <phoneticPr fontId="2"/>
  </si>
  <si>
    <t>③OA機器保守</t>
    <rPh sb="3" eb="5">
      <t>キキ</t>
    </rPh>
    <rPh sb="5" eb="7">
      <t>ホシュ</t>
    </rPh>
    <phoneticPr fontId="2"/>
  </si>
  <si>
    <t>④信号機保守</t>
    <rPh sb="1" eb="3">
      <t>シンゴウ</t>
    </rPh>
    <rPh sb="3" eb="4">
      <t>キ</t>
    </rPh>
    <rPh sb="4" eb="6">
      <t>ホシュ</t>
    </rPh>
    <phoneticPr fontId="2"/>
  </si>
  <si>
    <t>⑤その他機器保守</t>
    <rPh sb="3" eb="4">
      <t>タ</t>
    </rPh>
    <rPh sb="4" eb="6">
      <t>キキ</t>
    </rPh>
    <rPh sb="6" eb="8">
      <t>ホシュ</t>
    </rPh>
    <phoneticPr fontId="2"/>
  </si>
  <si>
    <t>①企画・制作</t>
    <rPh sb="1" eb="3">
      <t>キカク</t>
    </rPh>
    <rPh sb="4" eb="6">
      <t>セイサク</t>
    </rPh>
    <phoneticPr fontId="2"/>
  </si>
  <si>
    <t>②映画・ビデオ制作</t>
    <rPh sb="1" eb="3">
      <t>エイガ</t>
    </rPh>
    <rPh sb="7" eb="9">
      <t>セイサク</t>
    </rPh>
    <phoneticPr fontId="2"/>
  </si>
  <si>
    <t>②会場設営</t>
    <rPh sb="1" eb="3">
      <t>カイジョウ</t>
    </rPh>
    <rPh sb="3" eb="5">
      <t>セツエイ</t>
    </rPh>
    <phoneticPr fontId="2"/>
  </si>
  <si>
    <t>①一般廃棄物収集運搬、処分</t>
    <rPh sb="1" eb="3">
      <t>イッパン</t>
    </rPh>
    <rPh sb="3" eb="6">
      <t>ハイキブツ</t>
    </rPh>
    <rPh sb="6" eb="8">
      <t>シュウシュウ</t>
    </rPh>
    <rPh sb="8" eb="10">
      <t>ウンパン</t>
    </rPh>
    <rPh sb="11" eb="13">
      <t>ショブン</t>
    </rPh>
    <phoneticPr fontId="2"/>
  </si>
  <si>
    <t>②産業廃棄物収集運搬、処分</t>
    <rPh sb="1" eb="3">
      <t>サンギョウ</t>
    </rPh>
    <rPh sb="3" eb="6">
      <t>ハイキブツ</t>
    </rPh>
    <rPh sb="6" eb="8">
      <t>シュウシュウ</t>
    </rPh>
    <rPh sb="8" eb="10">
      <t>ウンパン</t>
    </rPh>
    <rPh sb="11" eb="13">
      <t>ショブン</t>
    </rPh>
    <phoneticPr fontId="2"/>
  </si>
  <si>
    <t>③特別管理産業廃棄物収集運搬、処分</t>
    <rPh sb="1" eb="3">
      <t>トクベツ</t>
    </rPh>
    <rPh sb="3" eb="5">
      <t>カンリ</t>
    </rPh>
    <rPh sb="5" eb="7">
      <t>サンギョウ</t>
    </rPh>
    <rPh sb="7" eb="10">
      <t>ハイキブツ</t>
    </rPh>
    <rPh sb="10" eb="12">
      <t>シュウシュウ</t>
    </rPh>
    <rPh sb="12" eb="14">
      <t>ウンパン</t>
    </rPh>
    <rPh sb="15" eb="17">
      <t>ショブン</t>
    </rPh>
    <phoneticPr fontId="2"/>
  </si>
  <si>
    <t>①運送業務</t>
    <rPh sb="1" eb="3">
      <t>ウンソウ</t>
    </rPh>
    <rPh sb="3" eb="5">
      <t>ギョウム</t>
    </rPh>
    <phoneticPr fontId="2"/>
  </si>
  <si>
    <t>①給食業務</t>
    <rPh sb="1" eb="3">
      <t>キュウショク</t>
    </rPh>
    <rPh sb="3" eb="5">
      <t>ギョウム</t>
    </rPh>
    <phoneticPr fontId="2"/>
  </si>
  <si>
    <t>①クリーニング</t>
  </si>
  <si>
    <t>①情報システム全般の設計、開発、維持管理</t>
    <rPh sb="1" eb="3">
      <t>ジョウホウ</t>
    </rPh>
    <rPh sb="7" eb="9">
      <t>ゼンパン</t>
    </rPh>
    <phoneticPr fontId="2"/>
  </si>
  <si>
    <t>②電子計算機用データ入力</t>
    <rPh sb="1" eb="3">
      <t>デンシ</t>
    </rPh>
    <rPh sb="3" eb="6">
      <t>ケイサンキ</t>
    </rPh>
    <rPh sb="6" eb="7">
      <t>ヨウ</t>
    </rPh>
    <rPh sb="10" eb="12">
      <t>ニュウリョク</t>
    </rPh>
    <phoneticPr fontId="2"/>
  </si>
  <si>
    <t>④その他の情報処理業務</t>
    <rPh sb="3" eb="4">
      <t>タ</t>
    </rPh>
    <rPh sb="5" eb="7">
      <t>ジョウホウ</t>
    </rPh>
    <rPh sb="7" eb="9">
      <t>ショリ</t>
    </rPh>
    <rPh sb="9" eb="11">
      <t>ギョウム</t>
    </rPh>
    <phoneticPr fontId="2"/>
  </si>
  <si>
    <t>①OA機器類</t>
    <rPh sb="3" eb="6">
      <t>キキルイ</t>
    </rPh>
    <phoneticPr fontId="2"/>
  </si>
  <si>
    <t>②複写サービス</t>
    <rPh sb="1" eb="3">
      <t>フクシャ</t>
    </rPh>
    <phoneticPr fontId="2"/>
  </si>
  <si>
    <t>③その他のリース・レンタル</t>
    <rPh sb="3" eb="4">
      <t>タ</t>
    </rPh>
    <phoneticPr fontId="2"/>
  </si>
  <si>
    <t>①研修業務</t>
    <rPh sb="1" eb="3">
      <t>ケンシュウ</t>
    </rPh>
    <rPh sb="3" eb="5">
      <t>ギョウム</t>
    </rPh>
    <phoneticPr fontId="2"/>
  </si>
  <si>
    <t>①その他</t>
    <rPh sb="3" eb="4">
      <t>タ</t>
    </rPh>
    <phoneticPr fontId="2"/>
  </si>
  <si>
    <t>建築物環境衛生管理事業県知事登録</t>
    <phoneticPr fontId="5"/>
  </si>
  <si>
    <t>浄化槽保守点検業者登録
浄化槽清掃業者許可</t>
    <phoneticPr fontId="5"/>
  </si>
  <si>
    <t>昇降機検査資格</t>
    <phoneticPr fontId="5"/>
  </si>
  <si>
    <t>消防設備士免許</t>
    <phoneticPr fontId="5"/>
  </si>
  <si>
    <t>電気主任技術者免許</t>
    <phoneticPr fontId="5"/>
  </si>
  <si>
    <t>ボイラー技士免許</t>
    <phoneticPr fontId="5"/>
  </si>
  <si>
    <t>機械警備業登録</t>
    <phoneticPr fontId="5"/>
  </si>
  <si>
    <t>警備業認可</t>
    <phoneticPr fontId="5"/>
  </si>
  <si>
    <t>一般廃棄物収集運搬業許可
一般廃棄物処分業許可</t>
    <phoneticPr fontId="5"/>
  </si>
  <si>
    <t>産業廃棄物収集運搬業許可、処分業許可</t>
    <phoneticPr fontId="5"/>
  </si>
  <si>
    <t>特別管理産業廃棄物収集運搬業許可、処分業許可</t>
    <phoneticPr fontId="5"/>
  </si>
  <si>
    <t>貨物自動車運送事業法による許可、届出</t>
    <phoneticPr fontId="5"/>
  </si>
  <si>
    <t>食品衛生法許可</t>
    <phoneticPr fontId="5"/>
  </si>
  <si>
    <t>クリーニング業届出</t>
    <phoneticPr fontId="5"/>
  </si>
  <si>
    <t>③ホームページ制作・維持管理</t>
    <phoneticPr fontId="5"/>
  </si>
  <si>
    <t>「測量・建設コンサルタント等」部門で申請を行ってください。</t>
    <phoneticPr fontId="5"/>
  </si>
  <si>
    <t xml:space="preserve">例)カブシキガイシャスズキグミ　キュウシュウエイギョウショ
正式名称を全角カタカナで入力してください。支店・営業所名は、１文字空けて入力してください。
</t>
    <phoneticPr fontId="5"/>
  </si>
  <si>
    <t xml:space="preserve">例)株式会社鈴木組　九州営業所
正式名称で入力してください。支店・営業所名は、１文字空けて入力してください。
</t>
    <rPh sb="10" eb="12">
      <t>キュウシュウ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</si>
  <si>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*1</t>
    <phoneticPr fontId="5"/>
  </si>
  <si>
    <r>
      <t>③不動産等鑑定調査</t>
    </r>
    <r>
      <rPr>
        <sz val="11"/>
        <color rgb="FFFF0000"/>
        <rFont val="ＭＳ ゴシック"/>
        <family val="3"/>
        <charset val="128"/>
      </rPr>
      <t>*1</t>
    </r>
    <rPh sb="1" eb="4">
      <t>フドウサン</t>
    </rPh>
    <rPh sb="4" eb="5">
      <t>トウ</t>
    </rPh>
    <rPh sb="5" eb="7">
      <t>カンテイ</t>
    </rPh>
    <rPh sb="7" eb="9">
      <t>チョウサ</t>
    </rPh>
    <phoneticPr fontId="2"/>
  </si>
  <si>
    <t>②業務委託等</t>
    <rPh sb="1" eb="5">
      <t>ギョウムイタク</t>
    </rPh>
    <rPh sb="5" eb="6">
      <t>トウ</t>
    </rPh>
    <phoneticPr fontId="5"/>
  </si>
  <si>
    <t>業務委託等　計</t>
    <rPh sb="0" eb="4">
      <t>ギョウムイタク</t>
    </rPh>
    <rPh sb="4" eb="5">
      <t>トウ</t>
    </rPh>
    <rPh sb="6" eb="7">
      <t>ケイ</t>
    </rPh>
    <phoneticPr fontId="5"/>
  </si>
  <si>
    <t>売上高を入力してください。
業務委託等については、営業種目の第２分類ごとに入力してください。営業種目は、リストから選択してください。</t>
    <rPh sb="0" eb="2">
      <t>ウリアゲ</t>
    </rPh>
    <rPh sb="2" eb="3">
      <t>ダカ</t>
    </rPh>
    <rPh sb="4" eb="6">
      <t>ニュウリョク</t>
    </rPh>
    <rPh sb="14" eb="18">
      <t>ギョウムイタク</t>
    </rPh>
    <rPh sb="18" eb="19">
      <t>トウ</t>
    </rPh>
    <rPh sb="25" eb="27">
      <t>エイギョウ</t>
    </rPh>
    <rPh sb="27" eb="29">
      <t>シュモク</t>
    </rPh>
    <rPh sb="30" eb="31">
      <t>ダイ</t>
    </rPh>
    <rPh sb="32" eb="34">
      <t>ブンルイ</t>
    </rPh>
    <rPh sb="37" eb="39">
      <t>ニュウリョク</t>
    </rPh>
    <rPh sb="46" eb="48">
      <t>エイギョウ</t>
    </rPh>
    <rPh sb="48" eb="50">
      <t>シュモク</t>
    </rPh>
    <rPh sb="57" eb="59">
      <t>センタク</t>
    </rPh>
    <phoneticPr fontId="5"/>
  </si>
  <si>
    <t>令和6・7年度において、玉東町が行う物品等（物品の購入（製造、修理を含む））及び業務委託（建設工事関係を除く））に係る競争入札に参加する資格の審査を申請します。</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</si>
  <si>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</si>
  <si>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(21)庁舎管理</t>
    <phoneticPr fontId="5"/>
  </si>
  <si>
    <t>(22)浄化槽管理</t>
    <phoneticPr fontId="5"/>
  </si>
  <si>
    <t>(23)樹木保護管理</t>
    <phoneticPr fontId="5"/>
  </si>
  <si>
    <t>(24)建物設備管理</t>
    <phoneticPr fontId="5"/>
  </si>
  <si>
    <t>(25)警備</t>
    <phoneticPr fontId="5"/>
  </si>
  <si>
    <t>(26)検査業務</t>
    <phoneticPr fontId="5"/>
  </si>
  <si>
    <t>(27)調査業務</t>
    <phoneticPr fontId="5"/>
  </si>
  <si>
    <t>(28)文化財調査</t>
    <phoneticPr fontId="5"/>
  </si>
  <si>
    <t>(29)環境関係測定機器保守</t>
    <phoneticPr fontId="5"/>
  </si>
  <si>
    <t>(30)機器保守</t>
    <phoneticPr fontId="5"/>
  </si>
  <si>
    <t>(31)広報・広告業務</t>
    <phoneticPr fontId="5"/>
  </si>
  <si>
    <t>(32)催事関係業務</t>
    <phoneticPr fontId="5"/>
  </si>
  <si>
    <t>(33)廃棄物処理業務</t>
    <phoneticPr fontId="5"/>
  </si>
  <si>
    <t>(34)運送業務</t>
    <phoneticPr fontId="5"/>
  </si>
  <si>
    <t>(35)給食業務</t>
    <phoneticPr fontId="5"/>
  </si>
  <si>
    <t>(36)クリーニング</t>
    <phoneticPr fontId="5"/>
  </si>
  <si>
    <t>(37)情報処理業務</t>
    <phoneticPr fontId="5"/>
  </si>
  <si>
    <t>(38)リース・レンタル</t>
    <phoneticPr fontId="5"/>
  </si>
  <si>
    <t>(39)研修業務</t>
    <phoneticPr fontId="5"/>
  </si>
  <si>
    <t>(40)その他</t>
    <phoneticPr fontId="5"/>
  </si>
  <si>
    <t>43_玉東町</t>
  </si>
  <si>
    <t>役員情報</t>
    <rPh sb="0" eb="2">
      <t>ヤクイン</t>
    </rPh>
    <rPh sb="2" eb="4">
      <t>ジョウホウ</t>
    </rPh>
    <phoneticPr fontId="5"/>
  </si>
  <si>
    <t>役員</t>
  </si>
  <si>
    <t>登記された役員および、委任先営業所の役員を入力してください。役員が複数になる場合は、行をあけずに入力してください。</t>
  </si>
  <si>
    <t>*1 役職は、正式名称で入力してください。
*2 氏名は、姓と名を１文字分空けて入力してください。
*3 フリガナは、全角カタカナで入力し、姓と名は１文字分空けてください。
*4 性別、常勤・非常勤はリストから選択してください。</t>
  </si>
  <si>
    <r>
      <t xml:space="preserve">役職 </t>
    </r>
    <r>
      <rPr>
        <sz val="11"/>
        <color rgb="FFFF0000"/>
        <rFont val="ＭＳ ゴシック"/>
        <family val="3"/>
        <charset val="128"/>
      </rPr>
      <t>*1</t>
    </r>
    <rPh sb="0" eb="2">
      <t>ヤクショク</t>
    </rPh>
    <phoneticPr fontId="5"/>
  </si>
  <si>
    <r>
      <t xml:space="preserve">氏名 </t>
    </r>
    <r>
      <rPr>
        <sz val="11"/>
        <color rgb="FFFF0000"/>
        <rFont val="ＭＳ ゴシック"/>
        <family val="3"/>
        <charset val="128"/>
      </rPr>
      <t>*2</t>
    </r>
    <rPh sb="0" eb="2">
      <t>シメイ</t>
    </rPh>
    <phoneticPr fontId="5"/>
  </si>
  <si>
    <r>
      <t xml:space="preserve">フリガナ </t>
    </r>
    <r>
      <rPr>
        <sz val="11"/>
        <color rgb="FFFF0000"/>
        <rFont val="ＭＳ ゴシック"/>
        <family val="3"/>
        <charset val="128"/>
      </rPr>
      <t>*3</t>
    </r>
    <phoneticPr fontId="5"/>
  </si>
  <si>
    <r>
      <t xml:space="preserve">性別
</t>
    </r>
    <r>
      <rPr>
        <sz val="11"/>
        <color rgb="FFFF0000"/>
        <rFont val="ＭＳ ゴシック"/>
        <family val="3"/>
        <charset val="128"/>
      </rPr>
      <t>*4</t>
    </r>
    <rPh sb="0" eb="2">
      <t>セイベツ</t>
    </rPh>
    <phoneticPr fontId="5"/>
  </si>
  <si>
    <r>
      <t xml:space="preserve">常勤・非常勤
</t>
    </r>
    <r>
      <rPr>
        <sz val="11"/>
        <color rgb="FFFF0000"/>
        <rFont val="ＭＳ ゴシック"/>
        <family val="3"/>
        <charset val="128"/>
      </rPr>
      <t>*4</t>
    </r>
    <rPh sb="0" eb="2">
      <t>ジョウキン</t>
    </rPh>
    <rPh sb="3" eb="6">
      <t>ヒジョウキン</t>
    </rPh>
    <phoneticPr fontId="5"/>
  </si>
  <si>
    <t>住所</t>
    <rPh sb="0" eb="2">
      <t>ジュウショ</t>
    </rPh>
    <phoneticPr fontId="5"/>
  </si>
  <si>
    <t>備考</t>
    <rPh sb="0" eb="2">
      <t>ビコウ</t>
    </rPh>
    <phoneticPr fontId="5"/>
  </si>
  <si>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5"/>
  </si>
  <si>
    <t>①物品の販売</t>
    <rPh sb="1" eb="3">
      <t>ブッピン</t>
    </rPh>
    <rPh sb="4" eb="6">
      <t>ハンバイ</t>
    </rPh>
    <phoneticPr fontId="5"/>
  </si>
  <si>
    <t>【物品の販売（製造、修理を含む）】</t>
    <rPh sb="4" eb="6">
      <t>ハンバイ</t>
    </rPh>
    <phoneticPr fontId="5"/>
  </si>
  <si>
    <t>　</t>
    <phoneticPr fontId="5"/>
  </si>
  <si>
    <t>(21)-①電話交換業務</t>
  </si>
  <si>
    <t>(21)-②庁舎清掃</t>
  </si>
  <si>
    <t>(21)-③庁舎衛生管理</t>
  </si>
  <si>
    <t>(21)-④その他庁舎管理</t>
  </si>
  <si>
    <t>(22)-①浄化槽点検清掃</t>
  </si>
  <si>
    <t>(23)-①樹木保護管理</t>
  </si>
  <si>
    <t>(24)-①設備機器運転監視</t>
  </si>
  <si>
    <t>(24)-②エレベータ保守</t>
  </si>
  <si>
    <t>(24)-③消防用設備保守</t>
  </si>
  <si>
    <t>(24)-④自動ドア保守</t>
  </si>
  <si>
    <t>(24)-⑤自家用電気工作物保守</t>
  </si>
  <si>
    <t>(24)-⑥空調設備保守</t>
  </si>
  <si>
    <t>(24)-⑦ボイラー保守</t>
  </si>
  <si>
    <t>(25)-①機械警備</t>
  </si>
  <si>
    <t>(25)-②人的警備</t>
  </si>
  <si>
    <t>(26)-①水質検査</t>
  </si>
  <si>
    <t>(26)-②ダイオキシン類検査</t>
  </si>
  <si>
    <t>(26)-③大気検査</t>
  </si>
  <si>
    <t>(26)-④土壌分析</t>
  </si>
  <si>
    <t>(26)-⑤健康診断業務</t>
  </si>
  <si>
    <t>(26)-⑥その他検査業務</t>
  </si>
  <si>
    <t>(27)-①都市計画関係調査</t>
  </si>
  <si>
    <t>(27)-②交通関係調査</t>
  </si>
  <si>
    <t>(27)-④環境アセスメント調査</t>
  </si>
  <si>
    <t>(27)-⑤市場・世論調査</t>
  </si>
  <si>
    <t>(27)-⑥航空写真撮影</t>
  </si>
  <si>
    <t>(27)-⑦森林関係調査</t>
  </si>
  <si>
    <t>(27)-⑧その他の調査</t>
  </si>
  <si>
    <t>(28)-①埋蔵文化財発掘調査</t>
  </si>
  <si>
    <t>(28)-②文化財修復業務</t>
  </si>
  <si>
    <t>(29)-①大気汚染観測機器</t>
  </si>
  <si>
    <t>(29)-②水質汚濁観測機器</t>
  </si>
  <si>
    <t>(29)-③地下水位観測機器</t>
  </si>
  <si>
    <t>(30)-①防災通信施設保守</t>
  </si>
  <si>
    <t>(30)-②研究機器等保守</t>
  </si>
  <si>
    <t>(30)-③OA機器保守</t>
  </si>
  <si>
    <t>(30)-④信号機保守</t>
  </si>
  <si>
    <t>(30)-⑤その他機器保守</t>
  </si>
  <si>
    <t>(31)-①企画・制作</t>
  </si>
  <si>
    <t>(31)-②映画・ビデオ制作</t>
  </si>
  <si>
    <t>(32)-①企画･運営業務</t>
  </si>
  <si>
    <t>(32)-②会場設営</t>
  </si>
  <si>
    <t>(33)-①一般廃棄物収集運搬、処分</t>
  </si>
  <si>
    <t>(33)-②産業廃棄物収集運搬、処分</t>
  </si>
  <si>
    <t>(33)-③特別管理産業廃棄物収集運搬、処分</t>
  </si>
  <si>
    <t>(34)-①運送業務</t>
  </si>
  <si>
    <t>(35)-①給食業務</t>
  </si>
  <si>
    <t>(36)-①クリーニング</t>
  </si>
  <si>
    <t>(37)-①情報システム全般の設計、開発、維持管理</t>
  </si>
  <si>
    <t>(37)-②電子計算機用データ入力</t>
  </si>
  <si>
    <t>(37)-③ホームページ制作・維持管理</t>
  </si>
  <si>
    <t>(37)-④その他の情報処理業務</t>
  </si>
  <si>
    <t>(38)-①OA機器類</t>
  </si>
  <si>
    <t>(38)-②複写サービス</t>
  </si>
  <si>
    <t>(38)-③その他のリース・レンタル</t>
  </si>
  <si>
    <t>(39)-①研修業務</t>
  </si>
  <si>
    <t>(40)-①その他</t>
  </si>
  <si>
    <r>
      <rPr>
        <sz val="10"/>
        <color rgb="FFFF0000"/>
        <rFont val="ＭＳ ゴシック"/>
        <family val="3"/>
        <charset val="128"/>
      </rPr>
      <t>参加を希望する営業種目の希望欄にリストから「○」を選択してください。複数選択可。</t>
    </r>
    <r>
      <rPr>
        <sz val="10"/>
        <rFont val="ＭＳ ゴシック"/>
        <family val="3"/>
        <charset val="128"/>
      </rPr>
      <t xml:space="preserve">
第２分類のその他の付く営業種目を希望する場合、具体的な内容欄を入力してください。
種目によっては、許可・認可・登録等が必要です。取得していない場合、当該種目の申請はできません。必要な許可・認可・登録等欄を確認し、取得している場合は取得欄にリストから「○」を選択してください。</t>
    </r>
    <rPh sb="0" eb="2">
      <t>サンカ</t>
    </rPh>
    <rPh sb="3" eb="5">
      <t>キボウ</t>
    </rPh>
    <rPh sb="7" eb="9">
      <t>エイギョウ</t>
    </rPh>
    <rPh sb="9" eb="11">
      <t>シュモク</t>
    </rPh>
    <rPh sb="10" eb="11">
      <t>ギョウシュ</t>
    </rPh>
    <rPh sb="41" eb="42">
      <t>ダイ</t>
    </rPh>
    <rPh sb="43" eb="45">
      <t>ブンルイ</t>
    </rPh>
    <rPh sb="50" eb="51">
      <t>ツ</t>
    </rPh>
    <rPh sb="52" eb="54">
      <t>エイギョウ</t>
    </rPh>
    <rPh sb="54" eb="56">
      <t>シュモク</t>
    </rPh>
    <rPh sb="64" eb="67">
      <t>グタイテキ</t>
    </rPh>
    <phoneticPr fontId="6"/>
  </si>
  <si>
    <t>①企画・運営業務</t>
    <rPh sb="1" eb="3">
      <t>キカク</t>
    </rPh>
    <rPh sb="4" eb="6">
      <t>ウンエイ</t>
    </rPh>
    <rPh sb="6" eb="8">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</si>
</sst>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6"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1"/>
      <name val="ＭＳ ゴシック"/>
      <family val="3"/>
      <charset val="128"/>
    </font>
    <font>
      <sz val="10"/>
      <name val="ＭＳ ゴシック"/>
      <family val="3"/>
      <charset val="128"/>
    </font>
    <font>
      <sz val="9"/>
      <name val="ＭＳ ゴシック"/>
      <family val="3"/>
      <charset val="128"/>
    </font>
    <font>
      <b/>
      <sz val="16"/>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68">
    <border>
      <left/>
      <right/>
      <top/>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auto="1"/>
      </right>
      <top/>
      <bottom style="hair">
        <color auto="1"/>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thin">
        <color auto="1"/>
      </top>
      <bottom style="hair">
        <color auto="1"/>
      </bottom>
      <diagonal/>
    </border>
    <border>
      <left/>
      <right style="hair">
        <color auto="1"/>
      </right>
      <top style="thin">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auto="1"/>
      </bottom>
      <diagonal/>
    </border>
    <border>
      <left/>
      <right/>
      <top style="thin">
        <color indexed="64"/>
      </top>
      <bottom style="thin">
        <color auto="1"/>
      </bottom>
      <diagonal/>
    </border>
    <border>
      <left/>
      <right style="hair">
        <color indexed="64"/>
      </right>
      <top style="thin">
        <color indexed="64"/>
      </top>
      <bottom style="thin">
        <color auto="1"/>
      </bottom>
      <diagonal/>
    </border>
    <border>
      <left style="thin">
        <color indexed="64"/>
      </left>
      <right/>
      <top style="thin">
        <color indexed="64"/>
      </top>
      <bottom style="thin">
        <color auto="1"/>
      </bottom>
      <diagonal/>
    </border>
  </borders>
  <cellStyleXfs count="19">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11">
    <xf numFmtId="0" fontId="0" fillId="0" borderId="0" xfId="0">
      <alignment vertical="center"/>
    </xf>
    <xf numFmtId="49" fontId="18" fillId="2" borderId="0" xfId="0" applyNumberFormat="1" applyFont="1" applyFill="1" applyAlignment="1" applyProtection="1">
      <alignment horizontal="left" vertical="center"/>
      <protection locked="0"/>
    </xf>
    <xf numFmtId="49" fontId="18" fillId="2" borderId="40" xfId="2" applyNumberFormat="1" applyFont="1" applyFill="1" applyBorder="1" applyAlignment="1" applyProtection="1">
      <alignment horizontal="center" vertical="center"/>
      <protection locked="0"/>
    </xf>
    <xf numFmtId="49" fontId="18" fillId="2" borderId="35" xfId="2" applyNumberFormat="1" applyFont="1" applyFill="1" applyBorder="1" applyAlignment="1" applyProtection="1">
      <alignment horizontal="center" vertical="center"/>
      <protection locked="0"/>
    </xf>
    <xf numFmtId="49" fontId="18" fillId="2" borderId="36" xfId="2" applyNumberFormat="1" applyFont="1" applyFill="1" applyBorder="1" applyAlignment="1" applyProtection="1">
      <alignment horizontal="center" vertical="center"/>
      <protection locked="0"/>
    </xf>
    <xf numFmtId="49" fontId="18" fillId="2" borderId="38" xfId="2" applyNumberFormat="1" applyFont="1" applyFill="1" applyBorder="1" applyAlignment="1" applyProtection="1">
      <alignment horizontal="center" vertical="center"/>
      <protection locked="0"/>
    </xf>
    <xf numFmtId="49" fontId="18" fillId="2" borderId="61" xfId="0" applyNumberFormat="1" applyFont="1" applyFill="1" applyBorder="1" applyAlignment="1" applyProtection="1">
      <alignment horizontal="left" vertical="center"/>
      <protection locked="0"/>
    </xf>
    <xf numFmtId="49" fontId="18" fillId="2" borderId="10" xfId="0" applyNumberFormat="1" applyFont="1" applyFill="1" applyBorder="1" applyAlignment="1" applyProtection="1">
      <alignment horizontal="left" vertical="center"/>
      <protection locked="0"/>
    </xf>
    <xf numFmtId="49" fontId="18" fillId="2" borderId="11" xfId="0" applyNumberFormat="1" applyFont="1" applyFill="1" applyBorder="1" applyAlignment="1" applyProtection="1">
      <alignment horizontal="left" vertical="center"/>
      <protection locked="0"/>
    </xf>
    <xf numFmtId="14" fontId="18" fillId="2" borderId="61" xfId="0" applyNumberFormat="1" applyFont="1" applyFill="1" applyBorder="1" applyAlignment="1" applyProtection="1">
      <alignment horizontal="left" vertical="center"/>
      <protection locked="0"/>
    </xf>
    <xf numFmtId="49" fontId="18" fillId="2" borderId="61" xfId="0" applyNumberFormat="1" applyFont="1" applyFill="1" applyBorder="1" applyAlignment="1" applyProtection="1">
      <alignment horizontal="left" vertical="center" shrinkToFit="1"/>
      <protection locked="0"/>
    </xf>
    <xf numFmtId="49" fontId="18" fillId="2" borderId="62" xfId="0" applyNumberFormat="1" applyFont="1" applyFill="1" applyBorder="1" applyAlignment="1" applyProtection="1">
      <alignment horizontal="left" vertical="center"/>
      <protection locked="0"/>
    </xf>
    <xf numFmtId="49" fontId="18" fillId="2" borderId="3" xfId="0" applyNumberFormat="1" applyFont="1" applyFill="1" applyBorder="1" applyAlignment="1" applyProtection="1">
      <alignment horizontal="left" vertical="center"/>
      <protection locked="0"/>
    </xf>
    <xf numFmtId="14" fontId="18" fillId="2" borderId="62" xfId="0" applyNumberFormat="1" applyFont="1" applyFill="1" applyBorder="1" applyAlignment="1" applyProtection="1">
      <alignment horizontal="left" vertical="center"/>
      <protection locked="0"/>
    </xf>
    <xf numFmtId="49" fontId="18" fillId="2" borderId="62" xfId="0" applyNumberFormat="1" applyFont="1" applyFill="1" applyBorder="1" applyAlignment="1" applyProtection="1">
      <alignment horizontal="left" vertical="center" shrinkToFit="1"/>
      <protection locked="0"/>
    </xf>
    <xf numFmtId="49" fontId="18" fillId="2" borderId="63" xfId="0" applyNumberFormat="1" applyFont="1" applyFill="1" applyBorder="1" applyAlignment="1" applyProtection="1">
      <alignment horizontal="left" vertical="center"/>
      <protection locked="0"/>
    </xf>
    <xf numFmtId="49" fontId="18" fillId="2" borderId="5" xfId="0" applyNumberFormat="1" applyFont="1" applyFill="1" applyBorder="1" applyAlignment="1" applyProtection="1">
      <alignment horizontal="left" vertical="center"/>
      <protection locked="0"/>
    </xf>
    <xf numFmtId="14" fontId="18" fillId="2" borderId="63" xfId="0" applyNumberFormat="1" applyFont="1" applyFill="1" applyBorder="1" applyAlignment="1" applyProtection="1">
      <alignment horizontal="left" vertical="center"/>
      <protection locked="0"/>
    </xf>
    <xf numFmtId="49" fontId="18" fillId="2" borderId="63" xfId="0" applyNumberFormat="1" applyFont="1" applyFill="1" applyBorder="1" applyAlignment="1" applyProtection="1">
      <alignment horizontal="left" vertical="center" shrinkToFit="1"/>
      <protection locked="0"/>
    </xf>
    <xf numFmtId="38" fontId="4" fillId="0" borderId="19" xfId="18" applyFont="1" applyBorder="1" applyAlignment="1" applyProtection="1">
      <alignment horizontal="right" vertical="center"/>
    </xf>
    <xf numFmtId="38" fontId="4" fillId="0" borderId="57" xfId="18" applyFont="1" applyBorder="1" applyAlignment="1" applyProtection="1">
      <alignment horizontal="right" vertical="center"/>
    </xf>
    <xf numFmtId="49" fontId="18" fillId="2" borderId="42" xfId="1" applyNumberFormat="1" applyFont="1" applyFill="1" applyBorder="1" applyAlignment="1" applyProtection="1">
      <alignment horizontal="left" vertical="center"/>
      <protection locked="0"/>
    </xf>
    <xf numFmtId="49" fontId="18" fillId="2" borderId="3" xfId="1" applyNumberFormat="1" applyFont="1" applyFill="1" applyBorder="1" applyAlignment="1" applyProtection="1">
      <alignment horizontal="left" vertical="center"/>
      <protection locked="0"/>
    </xf>
    <xf numFmtId="49" fontId="18" fillId="2" borderId="24" xfId="1" applyNumberFormat="1" applyFont="1" applyFill="1" applyBorder="1" applyAlignment="1" applyProtection="1">
      <alignment horizontal="left" vertical="center"/>
      <protection locked="0"/>
    </xf>
    <xf numFmtId="49" fontId="18" fillId="2" borderId="50" xfId="1" applyNumberFormat="1" applyFont="1" applyFill="1" applyBorder="1" applyAlignment="1" applyProtection="1">
      <alignment horizontal="left" vertical="center"/>
      <protection locked="0"/>
    </xf>
    <xf numFmtId="49" fontId="18" fillId="2" borderId="21" xfId="1" applyNumberFormat="1" applyFont="1" applyFill="1" applyBorder="1" applyAlignment="1" applyProtection="1">
      <alignment horizontal="left" vertical="center"/>
      <protection locked="0"/>
    </xf>
    <xf numFmtId="49" fontId="18" fillId="2" borderId="51" xfId="1" applyNumberFormat="1" applyFont="1" applyFill="1" applyBorder="1" applyAlignment="1" applyProtection="1">
      <alignment horizontal="left" vertical="center"/>
      <protection locked="0"/>
    </xf>
    <xf numFmtId="38" fontId="18" fillId="2" borderId="3" xfId="18" applyFont="1" applyFill="1" applyBorder="1" applyAlignment="1" applyProtection="1">
      <alignment horizontal="right" vertical="center"/>
      <protection locked="0"/>
    </xf>
    <xf numFmtId="38" fontId="18" fillId="2" borderId="24" xfId="18" applyFont="1" applyFill="1" applyBorder="1" applyAlignment="1" applyProtection="1">
      <alignment horizontal="right" vertical="center"/>
      <protection locked="0"/>
    </xf>
    <xf numFmtId="38" fontId="18" fillId="2" borderId="21" xfId="18" applyFont="1" applyFill="1" applyBorder="1" applyAlignment="1" applyProtection="1">
      <alignment horizontal="right" vertical="center"/>
      <protection locked="0"/>
    </xf>
    <xf numFmtId="38" fontId="18" fillId="2" borderId="51" xfId="18" applyFont="1" applyFill="1" applyBorder="1" applyAlignment="1" applyProtection="1">
      <alignment horizontal="right" vertical="center"/>
      <protection locked="0"/>
    </xf>
    <xf numFmtId="38" fontId="4" fillId="0" borderId="53" xfId="18" applyFont="1" applyBorder="1" applyAlignment="1" applyProtection="1">
      <alignment horizontal="right" vertical="center"/>
    </xf>
    <xf numFmtId="38" fontId="4" fillId="0" borderId="54" xfId="18" applyFont="1" applyBorder="1" applyAlignment="1" applyProtection="1">
      <alignment horizontal="right" vertical="center"/>
    </xf>
    <xf numFmtId="38" fontId="18" fillId="2" borderId="4" xfId="18" applyFont="1" applyFill="1" applyBorder="1" applyAlignment="1" applyProtection="1">
      <alignment horizontal="right" vertical="center"/>
      <protection locked="0"/>
    </xf>
    <xf numFmtId="49" fontId="18" fillId="2" borderId="42" xfId="2" applyNumberFormat="1" applyFont="1" applyFill="1" applyBorder="1" applyAlignment="1" applyProtection="1">
      <alignment horizontal="left" vertical="center" wrapText="1"/>
      <protection locked="0"/>
    </xf>
    <xf numFmtId="0" fontId="18" fillId="2" borderId="3" xfId="2" applyFont="1" applyFill="1" applyBorder="1" applyAlignment="1" applyProtection="1">
      <alignment horizontal="left" vertical="center" wrapText="1"/>
      <protection locked="0"/>
    </xf>
    <xf numFmtId="0" fontId="18" fillId="2" borderId="24" xfId="2" applyFont="1" applyFill="1" applyBorder="1" applyAlignment="1" applyProtection="1">
      <alignment horizontal="left" vertical="center" wrapText="1"/>
      <protection locked="0"/>
    </xf>
    <xf numFmtId="38" fontId="18" fillId="2" borderId="22" xfId="18" applyFont="1" applyFill="1" applyBorder="1" applyAlignment="1" applyProtection="1">
      <alignment horizontal="right" vertical="center"/>
      <protection locked="0"/>
    </xf>
    <xf numFmtId="38" fontId="4" fillId="0" borderId="20" xfId="18" applyFont="1" applyBorder="1" applyAlignment="1" applyProtection="1">
      <alignment horizontal="right" vertical="center"/>
    </xf>
    <xf numFmtId="38" fontId="18" fillId="2" borderId="0" xfId="0" applyNumberFormat="1" applyFont="1" applyFill="1" applyAlignment="1" applyProtection="1">
      <alignment horizontal="right" vertical="center"/>
      <protection locked="0"/>
    </xf>
    <xf numFmtId="14" fontId="18" fillId="2" borderId="0" xfId="0" applyNumberFormat="1" applyFont="1" applyFill="1" applyAlignment="1" applyProtection="1">
      <alignment horizontal="left" vertical="center"/>
      <protection locked="0"/>
    </xf>
    <xf numFmtId="38" fontId="18" fillId="2" borderId="0" xfId="0" applyNumberFormat="1" applyFont="1" applyFill="1" applyAlignment="1" applyProtection="1">
      <alignment horizontal="left" vertical="center"/>
      <protection locked="0"/>
    </xf>
    <xf numFmtId="38" fontId="18" fillId="2" borderId="16" xfId="1" applyNumberFormat="1" applyFont="1" applyFill="1" applyBorder="1" applyAlignment="1" applyProtection="1">
      <alignment horizontal="right" vertical="center"/>
      <protection locked="0"/>
    </xf>
    <xf numFmtId="182" fontId="18" fillId="2" borderId="1" xfId="1" applyNumberFormat="1" applyFont="1" applyFill="1" applyBorder="1" applyAlignment="1" applyProtection="1">
      <alignment horizontal="right" vertical="center"/>
      <protection locked="0"/>
    </xf>
    <xf numFmtId="182" fontId="18" fillId="2" borderId="2" xfId="1" applyNumberFormat="1" applyFont="1" applyFill="1" applyBorder="1" applyAlignment="1" applyProtection="1">
      <alignment horizontal="right" vertical="center"/>
      <protection locked="0"/>
    </xf>
    <xf numFmtId="38" fontId="18" fillId="2" borderId="7" xfId="1" applyNumberFormat="1" applyFont="1" applyFill="1" applyBorder="1" applyAlignment="1" applyProtection="1">
      <alignment horizontal="right" vertical="center"/>
      <protection locked="0"/>
    </xf>
    <xf numFmtId="182" fontId="18" fillId="2" borderId="3" xfId="1" applyNumberFormat="1" applyFont="1" applyFill="1" applyBorder="1" applyAlignment="1" applyProtection="1">
      <alignment horizontal="right" vertical="center"/>
      <protection locked="0"/>
    </xf>
    <xf numFmtId="182" fontId="18" fillId="2" borderId="4" xfId="1" applyNumberFormat="1" applyFont="1" applyFill="1" applyBorder="1" applyAlignment="1" applyProtection="1">
      <alignment horizontal="right" vertical="center"/>
      <protection locked="0"/>
    </xf>
    <xf numFmtId="38" fontId="18" fillId="2" borderId="28" xfId="1" applyNumberFormat="1" applyFont="1" applyFill="1" applyBorder="1" applyAlignment="1" applyProtection="1">
      <alignment horizontal="right" vertical="center"/>
      <protection locked="0"/>
    </xf>
    <xf numFmtId="182" fontId="18" fillId="2" borderId="5" xfId="1" applyNumberFormat="1" applyFont="1" applyFill="1" applyBorder="1" applyAlignment="1" applyProtection="1">
      <alignment horizontal="right" vertical="center"/>
      <protection locked="0"/>
    </xf>
    <xf numFmtId="182" fontId="18" fillId="2" borderId="6" xfId="1" applyNumberFormat="1" applyFont="1" applyFill="1" applyBorder="1" applyAlignment="1" applyProtection="1">
      <alignment horizontal="right" vertical="center"/>
      <protection locked="0"/>
    </xf>
    <xf numFmtId="178" fontId="18" fillId="2" borderId="1" xfId="1" applyNumberFormat="1" applyFont="1" applyFill="1" applyBorder="1" applyAlignment="1" applyProtection="1">
      <alignment horizontal="right" vertical="center"/>
      <protection locked="0"/>
    </xf>
    <xf numFmtId="178" fontId="18" fillId="2" borderId="2" xfId="1" applyNumberFormat="1" applyFont="1" applyFill="1" applyBorder="1" applyAlignment="1" applyProtection="1">
      <alignment horizontal="right" vertical="center"/>
      <protection locked="0"/>
    </xf>
    <xf numFmtId="38" fontId="18" fillId="2" borderId="25" xfId="1" applyNumberFormat="1" applyFont="1" applyFill="1" applyBorder="1" applyAlignment="1" applyProtection="1">
      <alignment horizontal="right" vertical="center"/>
      <protection locked="0"/>
    </xf>
    <xf numFmtId="178" fontId="18" fillId="2" borderId="21" xfId="1" applyNumberFormat="1" applyFont="1" applyFill="1" applyBorder="1" applyAlignment="1" applyProtection="1">
      <alignment horizontal="right" vertical="center"/>
      <protection locked="0"/>
    </xf>
    <xf numFmtId="178" fontId="18" fillId="2" borderId="22" xfId="1" applyNumberFormat="1" applyFont="1" applyFill="1" applyBorder="1" applyAlignment="1" applyProtection="1">
      <alignment horizontal="right" vertical="center"/>
      <protection locked="0"/>
    </xf>
    <xf numFmtId="49" fontId="18" fillId="2" borderId="0" xfId="0" applyNumberFormat="1" applyFont="1" applyFill="1" applyAlignment="1" applyProtection="1">
      <alignment horizontal="left" vertical="center"/>
      <protection locked="0"/>
    </xf>
    <xf numFmtId="185" fontId="18" fillId="2" borderId="0" xfId="0" applyNumberFormat="1" applyFont="1" applyFill="1" applyAlignment="1" applyProtection="1">
      <alignment horizontal="left" vertical="center"/>
      <protection locked="0"/>
    </xf>
    <xf numFmtId="181" fontId="18" fillId="2" borderId="0" xfId="0" applyNumberFormat="1" applyFont="1" applyFill="1" applyAlignment="1" applyProtection="1">
      <alignment horizontal="left" vertical="center"/>
      <protection locked="0"/>
    </xf>
    <xf numFmtId="49" fontId="18" fillId="2" borderId="0" xfId="0" applyNumberFormat="1" applyFont="1" applyFill="1" applyAlignment="1" applyProtection="1">
      <alignment horizontal="left" vertical="center" shrinkToFit="1"/>
      <protection locked="0"/>
    </xf>
    <xf numFmtId="0" fontId="18" fillId="2" borderId="0" xfId="0" applyFont="1" applyFill="1" applyAlignment="1" applyProtection="1">
      <alignment horizontal="left" vertical="center" shrinkToFit="1"/>
      <protection locked="0"/>
    </xf>
    <xf numFmtId="182" fontId="18" fillId="2" borderId="0" xfId="0" applyNumberFormat="1"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178" fontId="18" fillId="2" borderId="0" xfId="0" applyNumberFormat="1" applyFont="1" applyFill="1" applyAlignment="1" applyProtection="1">
      <alignment horizontal="left" vertical="center"/>
      <protection locked="0"/>
    </xf>
    <xf numFmtId="38" fontId="4" fillId="0" borderId="55" xfId="18" applyFont="1" applyBorder="1" applyAlignment="1" applyProtection="1">
      <alignment horizontal="right" vertical="center"/>
    </xf>
    <xf numFmtId="38" fontId="18" fillId="2" borderId="1" xfId="18" applyFont="1" applyFill="1" applyBorder="1" applyAlignment="1" applyProtection="1">
      <alignment horizontal="right" vertical="center"/>
      <protection locked="0"/>
    </xf>
    <xf numFmtId="38" fontId="18" fillId="2" borderId="2" xfId="18" applyFont="1" applyFill="1" applyBorder="1" applyAlignment="1" applyProtection="1">
      <alignment horizontal="right" vertical="center"/>
      <protection locked="0"/>
    </xf>
    <xf numFmtId="38" fontId="18" fillId="2" borderId="44" xfId="18" applyFont="1" applyFill="1" applyBorder="1" applyAlignment="1" applyProtection="1">
      <alignment horizontal="right" vertical="center"/>
      <protection locked="0"/>
    </xf>
    <xf numFmtId="49" fontId="18" fillId="2" borderId="58" xfId="2" applyNumberFormat="1" applyFont="1" applyFill="1" applyBorder="1" applyAlignment="1" applyProtection="1">
      <alignment horizontal="left" vertical="center" wrapText="1"/>
      <protection locked="0"/>
    </xf>
    <xf numFmtId="0" fontId="18" fillId="2" borderId="5" xfId="2" applyFont="1" applyFill="1" applyBorder="1" applyAlignment="1" applyProtection="1">
      <alignment horizontal="left" vertical="center" wrapText="1"/>
      <protection locked="0"/>
    </xf>
    <xf numFmtId="0" fontId="18" fillId="2" borderId="59" xfId="2" applyFont="1" applyFill="1" applyBorder="1" applyAlignment="1" applyProtection="1">
      <alignment horizontal="left" vertical="center" wrapText="1"/>
      <protection locked="0"/>
    </xf>
    <xf numFmtId="183" fontId="4" fillId="0" borderId="0" xfId="6" applyNumberFormat="1" applyFont="1" applyProtection="1">
      <alignment vertical="center"/>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4" fillId="0" borderId="8" xfId="2" applyFont="1" applyBorder="1" applyAlignment="1" applyProtection="1">
      <alignment vertical="center" wrapText="1"/>
    </xf>
    <xf numFmtId="0" fontId="16" fillId="0" borderId="10" xfId="2" applyFont="1" applyBorder="1" applyProtection="1">
      <alignment vertical="center"/>
    </xf>
    <xf numFmtId="0" fontId="16" fillId="0" borderId="11" xfId="2" applyFont="1" applyBorder="1" applyProtection="1">
      <alignment vertical="center"/>
    </xf>
    <xf numFmtId="0" fontId="16" fillId="0" borderId="13" xfId="2" applyFont="1" applyBorder="1" applyProtection="1">
      <alignment vertical="center"/>
    </xf>
    <xf numFmtId="49" fontId="4" fillId="0" borderId="0" xfId="1" applyNumberFormat="1" applyFont="1" applyProtection="1">
      <alignment vertical="center"/>
    </xf>
    <xf numFmtId="0" fontId="16" fillId="0" borderId="14" xfId="2" applyFont="1" applyBorder="1" applyProtection="1">
      <alignment vertical="center"/>
    </xf>
    <xf numFmtId="0" fontId="16" fillId="0" borderId="0" xfId="2" applyFont="1" applyProtection="1">
      <alignment vertical="center"/>
    </xf>
    <xf numFmtId="0" fontId="16" fillId="0" borderId="15" xfId="2" applyFont="1" applyBorder="1" applyProtection="1">
      <alignment vertical="center"/>
    </xf>
    <xf numFmtId="0" fontId="16" fillId="0" borderId="12" xfId="2" applyFont="1" applyBorder="1" applyProtection="1">
      <alignment vertical="center"/>
    </xf>
    <xf numFmtId="0" fontId="16" fillId="0" borderId="8" xfId="2" applyFont="1" applyBorder="1" applyProtection="1">
      <alignment vertical="center"/>
    </xf>
    <xf numFmtId="0" fontId="16" fillId="0" borderId="9" xfId="2" applyFont="1" applyBorder="1" applyProtection="1">
      <alignment vertical="center"/>
    </xf>
    <xf numFmtId="183" fontId="4" fillId="0" borderId="0" xfId="1" applyNumberFormat="1" applyFont="1" applyProtection="1">
      <alignment vertical="center"/>
    </xf>
    <xf numFmtId="0" fontId="14" fillId="0" borderId="10" xfId="0" applyFont="1" applyBorder="1" applyAlignment="1" applyProtection="1">
      <alignment horizontal="left" vertical="center" indent="1"/>
    </xf>
    <xf numFmtId="0" fontId="14" fillId="0" borderId="11" xfId="0" applyFont="1" applyBorder="1" applyAlignment="1" applyProtection="1">
      <alignment horizontal="left" vertical="center" indent="1"/>
    </xf>
    <xf numFmtId="0" fontId="14" fillId="0" borderId="13" xfId="0" applyFont="1" applyBorder="1" applyAlignment="1" applyProtection="1">
      <alignment horizontal="left" vertical="center" indent="1"/>
    </xf>
    <xf numFmtId="0" fontId="14" fillId="0" borderId="14" xfId="0" applyFont="1" applyBorder="1" applyProtection="1">
      <alignment vertical="center"/>
    </xf>
    <xf numFmtId="0" fontId="14" fillId="0" borderId="0" xfId="0" applyFont="1" applyProtection="1">
      <alignment vertical="center"/>
    </xf>
    <xf numFmtId="0" fontId="4" fillId="0" borderId="11" xfId="0" applyFont="1" applyBorder="1" applyProtection="1">
      <alignment vertical="center"/>
    </xf>
    <xf numFmtId="0" fontId="4" fillId="0" borderId="13" xfId="0" applyFont="1" applyBorder="1" applyProtection="1">
      <alignment vertical="center"/>
    </xf>
    <xf numFmtId="180" fontId="4" fillId="0" borderId="14"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15"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4" xfId="0" applyFont="1" applyBorder="1" applyProtection="1">
      <alignment vertical="center"/>
    </xf>
    <xf numFmtId="177" fontId="15" fillId="0" borderId="0" xfId="0" applyNumberFormat="1" applyFont="1" applyAlignment="1" applyProtection="1">
      <alignment vertical="top"/>
    </xf>
    <xf numFmtId="0" fontId="13" fillId="0" borderId="15"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4" xfId="2" applyFont="1" applyBorder="1" applyProtection="1">
      <alignment vertical="center"/>
    </xf>
    <xf numFmtId="0" fontId="20" fillId="0" borderId="0" xfId="0" applyFont="1" applyAlignment="1" applyProtection="1">
      <alignment vertical="top"/>
    </xf>
    <xf numFmtId="0" fontId="17" fillId="0" borderId="15" xfId="0" applyFont="1" applyBorder="1" applyAlignment="1" applyProtection="1">
      <alignment vertical="top"/>
    </xf>
    <xf numFmtId="0" fontId="4" fillId="0" borderId="12" xfId="0" applyFont="1" applyBorder="1" applyProtection="1">
      <alignment vertical="center"/>
    </xf>
    <xf numFmtId="0" fontId="4" fillId="0" borderId="8" xfId="0" applyFont="1" applyBorder="1" applyProtection="1">
      <alignment vertical="center"/>
    </xf>
    <xf numFmtId="0" fontId="13" fillId="0" borderId="8" xfId="0" applyFont="1" applyBorder="1" applyAlignment="1" applyProtection="1">
      <alignment vertical="top"/>
    </xf>
    <xf numFmtId="49" fontId="13" fillId="0" borderId="8" xfId="0" applyNumberFormat="1" applyFont="1" applyBorder="1" applyAlignment="1" applyProtection="1">
      <alignment vertical="top"/>
    </xf>
    <xf numFmtId="0" fontId="4" fillId="0" borderId="9"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8" xfId="0" applyFont="1" applyBorder="1" applyAlignment="1" applyProtection="1">
      <alignment horizontal="right" vertical="top"/>
    </xf>
    <xf numFmtId="0" fontId="15" fillId="0" borderId="8" xfId="0" applyFont="1" applyBorder="1" applyAlignment="1" applyProtection="1">
      <alignment vertical="top"/>
    </xf>
    <xf numFmtId="49" fontId="15" fillId="0" borderId="8" xfId="0" applyNumberFormat="1" applyFont="1" applyBorder="1" applyAlignment="1" applyProtection="1">
      <alignment vertical="top"/>
    </xf>
    <xf numFmtId="182" fontId="15" fillId="0" borderId="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1" fillId="0" borderId="14" xfId="0" applyFont="1" applyBorder="1" applyProtection="1">
      <alignment vertical="center"/>
    </xf>
    <xf numFmtId="0" fontId="21" fillId="0" borderId="0" xfId="0" applyFont="1" applyProtection="1">
      <alignment vertical="center"/>
    </xf>
    <xf numFmtId="49" fontId="4" fillId="0" borderId="11" xfId="0" applyNumberFormat="1" applyFont="1" applyBorder="1" applyProtection="1">
      <alignment vertical="center"/>
    </xf>
    <xf numFmtId="178" fontId="4" fillId="0" borderId="11"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8"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15" xfId="2" applyFont="1" applyBorder="1" applyProtection="1">
      <alignment vertical="center"/>
    </xf>
    <xf numFmtId="49" fontId="17" fillId="0" borderId="0" xfId="0" applyNumberFormat="1" applyFont="1" applyAlignment="1" applyProtection="1">
      <alignment horizontal="right" vertical="top"/>
    </xf>
    <xf numFmtId="178" fontId="13" fillId="0" borderId="8"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2" xfId="2" applyFont="1" applyBorder="1" applyProtection="1">
      <alignment vertical="center"/>
    </xf>
    <xf numFmtId="0" fontId="4" fillId="0" borderId="8" xfId="2" applyFont="1" applyBorder="1" applyProtection="1">
      <alignment vertical="center"/>
    </xf>
    <xf numFmtId="0" fontId="14" fillId="0" borderId="14"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78" fontId="4" fillId="0" borderId="16" xfId="1" applyNumberFormat="1" applyFont="1" applyBorder="1" applyAlignment="1" applyProtection="1">
      <alignment horizontal="left" vertical="center"/>
    </xf>
    <xf numFmtId="178" fontId="4" fillId="0" borderId="1" xfId="1" applyNumberFormat="1" applyFont="1" applyBorder="1" applyAlignment="1" applyProtection="1">
      <alignment horizontal="left" vertical="center"/>
    </xf>
    <xf numFmtId="178" fontId="4" fillId="0" borderId="2"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18" fillId="0" borderId="28" xfId="1" applyNumberFormat="1" applyFont="1" applyBorder="1" applyAlignment="1" applyProtection="1">
      <alignment horizontal="left" vertical="center"/>
    </xf>
    <xf numFmtId="178" fontId="4" fillId="0" borderId="5"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0" fontId="4" fillId="0" borderId="16" xfId="2" applyFont="1" applyBorder="1" applyProtection="1">
      <alignment vertical="center"/>
    </xf>
    <xf numFmtId="0" fontId="4" fillId="0" borderId="1" xfId="2" applyFont="1" applyBorder="1" applyProtection="1">
      <alignment vertical="center"/>
    </xf>
    <xf numFmtId="0" fontId="4" fillId="0" borderId="2" xfId="2" applyFont="1" applyBorder="1" applyProtection="1">
      <alignment vertical="center"/>
    </xf>
    <xf numFmtId="0" fontId="4" fillId="0" borderId="7"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180" fontId="4" fillId="0" borderId="18" xfId="0" applyNumberFormat="1" applyFont="1" applyBorder="1" applyProtection="1">
      <alignment vertical="center"/>
    </xf>
    <xf numFmtId="180" fontId="4" fillId="0" borderId="19" xfId="0" applyNumberFormat="1" applyFont="1" applyBorder="1" applyProtection="1">
      <alignment vertical="center"/>
    </xf>
    <xf numFmtId="180" fontId="4" fillId="0" borderId="20" xfId="0" applyNumberFormat="1" applyFont="1" applyBorder="1" applyProtection="1">
      <alignment vertical="center"/>
    </xf>
    <xf numFmtId="186" fontId="18" fillId="0" borderId="18" xfId="1" applyNumberFormat="1" applyFont="1" applyBorder="1" applyAlignment="1" applyProtection="1">
      <alignment horizontal="right" vertical="center"/>
    </xf>
    <xf numFmtId="184" fontId="18" fillId="0" borderId="19" xfId="1" applyNumberFormat="1" applyFont="1" applyBorder="1" applyAlignment="1" applyProtection="1">
      <alignment horizontal="right" vertical="center"/>
    </xf>
    <xf numFmtId="184" fontId="18" fillId="0" borderId="20" xfId="1" applyNumberFormat="1" applyFont="1" applyBorder="1" applyAlignment="1" applyProtection="1">
      <alignment horizontal="right" vertical="center"/>
    </xf>
    <xf numFmtId="178" fontId="4" fillId="0" borderId="0" xfId="1" applyNumberFormat="1" applyFont="1" applyAlignment="1" applyProtection="1">
      <alignment horizontal="right" vertical="center"/>
    </xf>
    <xf numFmtId="178" fontId="4" fillId="0" borderId="0" xfId="1" applyNumberFormat="1" applyFont="1" applyProtection="1">
      <alignment vertical="center"/>
    </xf>
    <xf numFmtId="178" fontId="4" fillId="0" borderId="15" xfId="1" applyNumberFormat="1" applyFont="1" applyBorder="1" applyAlignment="1" applyProtection="1">
      <alignment horizontal="right" vertical="center"/>
    </xf>
    <xf numFmtId="178" fontId="4" fillId="0" borderId="10"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78" fontId="4" fillId="0" borderId="13" xfId="1" applyNumberFormat="1" applyFont="1" applyBorder="1" applyAlignment="1" applyProtection="1">
      <alignment horizontal="left" vertical="center"/>
    </xf>
    <xf numFmtId="178" fontId="4" fillId="0" borderId="26" xfId="1" applyNumberFormat="1" applyFont="1" applyBorder="1" applyAlignment="1" applyProtection="1">
      <alignment horizontal="left" vertical="center"/>
    </xf>
    <xf numFmtId="178" fontId="4" fillId="0" borderId="23" xfId="1" applyNumberFormat="1" applyFont="1" applyBorder="1" applyAlignment="1" applyProtection="1">
      <alignment horizontal="left" vertical="center"/>
    </xf>
    <xf numFmtId="178" fontId="4" fillId="0" borderId="27" xfId="1" applyNumberFormat="1" applyFont="1" applyBorder="1" applyAlignment="1" applyProtection="1">
      <alignment horizontal="left" vertical="center"/>
    </xf>
    <xf numFmtId="178" fontId="4" fillId="0" borderId="18" xfId="1" quotePrefix="1" applyNumberFormat="1" applyFont="1" applyBorder="1" applyAlignment="1" applyProtection="1">
      <alignment horizontal="left" vertical="center"/>
    </xf>
    <xf numFmtId="178" fontId="4" fillId="0" borderId="19" xfId="1" quotePrefix="1" applyNumberFormat="1" applyFont="1" applyBorder="1" applyAlignment="1" applyProtection="1">
      <alignment horizontal="left" vertical="center"/>
    </xf>
    <xf numFmtId="178" fontId="4" fillId="0" borderId="20" xfId="1" quotePrefix="1" applyNumberFormat="1" applyFont="1" applyBorder="1" applyAlignment="1" applyProtection="1">
      <alignment horizontal="left" vertical="center"/>
    </xf>
    <xf numFmtId="178" fontId="4" fillId="0" borderId="0" xfId="1" quotePrefix="1" applyNumberFormat="1" applyFont="1" applyAlignment="1" applyProtection="1">
      <alignment horizontal="left" vertical="center"/>
    </xf>
    <xf numFmtId="186" fontId="18" fillId="0" borderId="0" xfId="1" applyNumberFormat="1" applyFont="1" applyAlignment="1" applyProtection="1">
      <alignment horizontal="right" vertical="center"/>
    </xf>
    <xf numFmtId="184" fontId="18" fillId="0" borderId="0" xfId="1" applyNumberFormat="1" applyFont="1" applyAlignment="1" applyProtection="1">
      <alignment horizontal="right" vertical="center"/>
    </xf>
    <xf numFmtId="182" fontId="4" fillId="0" borderId="0" xfId="1" applyNumberFormat="1" applyFont="1" applyProtection="1">
      <alignmen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4" fontId="18" fillId="0" borderId="0" xfId="0" applyNumberFormat="1" applyFont="1" applyProtection="1">
      <alignment vertical="center"/>
    </xf>
    <xf numFmtId="182" fontId="18" fillId="0" borderId="0" xfId="0" applyNumberFormat="1" applyFont="1" applyProtection="1">
      <alignment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top"/>
    </xf>
    <xf numFmtId="0" fontId="17" fillId="0" borderId="0" xfId="0" applyFont="1" applyAlignment="1" applyProtection="1">
      <alignment vertical="top"/>
    </xf>
    <xf numFmtId="0" fontId="13" fillId="0" borderId="9" xfId="0" applyFont="1" applyBorder="1" applyAlignment="1" applyProtection="1">
      <alignment vertical="top"/>
    </xf>
    <xf numFmtId="178" fontId="4" fillId="0" borderId="67" xfId="1" applyNumberFormat="1" applyFont="1" applyBorder="1" applyAlignment="1" applyProtection="1">
      <alignment horizontal="left" vertical="center"/>
    </xf>
    <xf numFmtId="178" fontId="4" fillId="0" borderId="65" xfId="1" applyNumberFormat="1" applyFont="1" applyBorder="1" applyAlignment="1" applyProtection="1">
      <alignment horizontal="left" vertical="center"/>
    </xf>
    <xf numFmtId="178" fontId="4" fillId="0" borderId="66" xfId="1" applyNumberFormat="1" applyFont="1" applyBorder="1" applyAlignment="1" applyProtection="1">
      <alignment horizontal="left" vertical="center"/>
    </xf>
    <xf numFmtId="0" fontId="4" fillId="0" borderId="64" xfId="1" applyFont="1" applyBorder="1" applyAlignment="1" applyProtection="1">
      <alignment horizontal="center" vertical="center"/>
    </xf>
    <xf numFmtId="0" fontId="4" fillId="0" borderId="65" xfId="1" applyFont="1" applyBorder="1" applyAlignment="1" applyProtection="1">
      <alignment horizontal="center" vertical="center"/>
    </xf>
    <xf numFmtId="0" fontId="4" fillId="0" borderId="66" xfId="1" applyFont="1" applyBorder="1" applyAlignment="1" applyProtection="1">
      <alignment horizontal="center" vertical="center"/>
    </xf>
    <xf numFmtId="177" fontId="4" fillId="0" borderId="33" xfId="0" applyNumberFormat="1" applyFont="1" applyBorder="1" applyAlignment="1" applyProtection="1">
      <alignment horizontal="center" vertical="center"/>
    </xf>
    <xf numFmtId="177" fontId="4" fillId="0" borderId="33" xfId="0" applyNumberFormat="1" applyFont="1" applyBorder="1" applyAlignment="1" applyProtection="1">
      <alignment horizontal="center" vertical="center" wrapText="1"/>
    </xf>
    <xf numFmtId="177" fontId="4" fillId="0" borderId="34" xfId="0" applyNumberFormat="1" applyFont="1" applyBorder="1" applyAlignment="1" applyProtection="1">
      <alignment horizontal="center" vertical="center" wrapText="1"/>
    </xf>
    <xf numFmtId="178" fontId="4" fillId="0" borderId="44" xfId="1" applyNumberFormat="1" applyFont="1" applyBorder="1" applyAlignment="1" applyProtection="1">
      <alignment horizontal="left" vertical="center"/>
    </xf>
    <xf numFmtId="49" fontId="18" fillId="0" borderId="30" xfId="0" applyNumberFormat="1" applyFont="1" applyBorder="1" applyAlignment="1" applyProtection="1">
      <alignment horizontal="center" vertical="center" textRotation="255"/>
    </xf>
    <xf numFmtId="49" fontId="4" fillId="0" borderId="52" xfId="1" applyNumberFormat="1" applyFont="1" applyBorder="1" applyAlignment="1" applyProtection="1">
      <alignment horizontal="left" vertical="center"/>
    </xf>
    <xf numFmtId="49" fontId="4" fillId="0" borderId="53" xfId="1" applyNumberFormat="1" applyFont="1" applyBorder="1" applyAlignment="1" applyProtection="1">
      <alignment horizontal="left" vertical="center"/>
    </xf>
    <xf numFmtId="49" fontId="4" fillId="0" borderId="54" xfId="1" applyNumberFormat="1" applyFont="1" applyBorder="1" applyAlignment="1" applyProtection="1">
      <alignment horizontal="left" vertical="center"/>
    </xf>
    <xf numFmtId="49" fontId="18" fillId="0" borderId="25" xfId="0" applyNumberFormat="1" applyFont="1" applyBorder="1" applyAlignment="1" applyProtection="1">
      <alignment horizontal="left" vertical="center"/>
    </xf>
    <xf numFmtId="49" fontId="18" fillId="0" borderId="21" xfId="0" applyNumberFormat="1" applyFont="1" applyBorder="1" applyAlignment="1" applyProtection="1">
      <alignment horizontal="left" vertical="center"/>
    </xf>
    <xf numFmtId="49" fontId="18" fillId="0" borderId="51" xfId="0" applyNumberFormat="1" applyFont="1" applyBorder="1" applyAlignment="1" applyProtection="1">
      <alignment horizontal="left" vertical="center"/>
    </xf>
    <xf numFmtId="49" fontId="18" fillId="0" borderId="18" xfId="0" applyNumberFormat="1" applyFont="1" applyBorder="1" applyAlignment="1" applyProtection="1">
      <alignment horizontal="left" vertical="center"/>
    </xf>
    <xf numFmtId="49" fontId="18" fillId="0" borderId="19" xfId="0" applyNumberFormat="1" applyFont="1" applyBorder="1" applyAlignment="1" applyProtection="1">
      <alignment horizontal="left" vertical="center"/>
    </xf>
    <xf numFmtId="0" fontId="15" fillId="0" borderId="0" xfId="2" applyFont="1" applyAlignment="1" applyProtection="1">
      <alignment vertical="top"/>
    </xf>
    <xf numFmtId="0" fontId="15" fillId="0" borderId="0" xfId="2" applyFont="1" applyProtection="1">
      <alignment vertical="center"/>
    </xf>
    <xf numFmtId="0" fontId="23" fillId="0" borderId="0" xfId="0" applyFont="1" applyAlignment="1" applyProtection="1">
      <alignment vertical="center" wrapText="1"/>
    </xf>
    <xf numFmtId="0" fontId="22" fillId="0" borderId="0" xfId="0" applyFont="1" applyProtection="1">
      <alignment vertical="center"/>
    </xf>
    <xf numFmtId="0" fontId="15" fillId="0" borderId="0" xfId="0" applyFont="1" applyAlignment="1" applyProtection="1">
      <alignment vertical="center" wrapText="1"/>
    </xf>
    <xf numFmtId="0" fontId="4" fillId="0" borderId="32" xfId="2" applyFont="1" applyBorder="1" applyProtection="1">
      <alignment vertical="center"/>
    </xf>
    <xf numFmtId="0" fontId="4" fillId="0" borderId="33" xfId="2" applyFont="1" applyBorder="1" applyProtection="1">
      <alignment vertical="center"/>
    </xf>
    <xf numFmtId="0" fontId="18" fillId="0" borderId="33" xfId="0" applyFont="1" applyBorder="1" applyAlignment="1" applyProtection="1">
      <alignment horizontal="center" vertical="center"/>
    </xf>
    <xf numFmtId="0" fontId="18" fillId="0" borderId="33" xfId="0" applyFont="1" applyBorder="1" applyProtection="1">
      <alignment vertical="center"/>
    </xf>
    <xf numFmtId="0" fontId="18" fillId="0" borderId="34" xfId="0" applyFont="1" applyBorder="1" applyAlignment="1" applyProtection="1">
      <alignment horizontal="center" vertical="center"/>
    </xf>
    <xf numFmtId="0" fontId="4" fillId="0" borderId="39" xfId="0" applyFont="1" applyBorder="1" applyAlignment="1" applyProtection="1">
      <alignment vertical="center" wrapText="1"/>
    </xf>
    <xf numFmtId="0" fontId="4" fillId="0" borderId="40" xfId="0" applyFont="1" applyBorder="1" applyAlignment="1" applyProtection="1">
      <alignment vertical="center" wrapText="1"/>
    </xf>
    <xf numFmtId="0" fontId="4" fillId="0" borderId="40" xfId="2" applyFont="1" applyBorder="1" applyProtection="1">
      <alignment vertical="center"/>
    </xf>
    <xf numFmtId="0" fontId="4" fillId="3" borderId="40" xfId="2" applyFont="1" applyFill="1" applyBorder="1" applyProtection="1">
      <alignment vertical="center"/>
    </xf>
    <xf numFmtId="0" fontId="23" fillId="3" borderId="40" xfId="0" applyFont="1" applyFill="1" applyBorder="1" applyProtection="1">
      <alignment vertical="center"/>
    </xf>
    <xf numFmtId="49" fontId="18" fillId="3" borderId="41" xfId="2" applyNumberFormat="1" applyFont="1" applyFill="1" applyBorder="1" applyAlignment="1" applyProtection="1">
      <alignment horizontal="center" vertical="center"/>
    </xf>
    <xf numFmtId="183" fontId="4" fillId="0" borderId="0" xfId="2" applyNumberFormat="1" applyFont="1" applyProtection="1">
      <alignment vertical="center"/>
    </xf>
    <xf numFmtId="0" fontId="4" fillId="0" borderId="30" xfId="0" applyFont="1" applyBorder="1" applyAlignment="1" applyProtection="1">
      <alignment vertical="center" wrapText="1"/>
    </xf>
    <xf numFmtId="0" fontId="4" fillId="0" borderId="35" xfId="0" applyFont="1" applyBorder="1" applyAlignment="1" applyProtection="1">
      <alignment vertical="center" wrapText="1"/>
    </xf>
    <xf numFmtId="0" fontId="4" fillId="0" borderId="35" xfId="2" applyFont="1" applyBorder="1" applyProtection="1">
      <alignment vertical="center"/>
    </xf>
    <xf numFmtId="0" fontId="4" fillId="3" borderId="35" xfId="2" applyFont="1" applyFill="1" applyBorder="1" applyProtection="1">
      <alignment vertical="center"/>
    </xf>
    <xf numFmtId="0" fontId="23" fillId="3" borderId="35" xfId="0" applyFont="1" applyFill="1" applyBorder="1" applyProtection="1">
      <alignment vertical="center"/>
    </xf>
    <xf numFmtId="49" fontId="18" fillId="3" borderId="36" xfId="2" applyNumberFormat="1" applyFont="1" applyFill="1" applyBorder="1" applyAlignment="1" applyProtection="1">
      <alignment horizontal="center" vertical="center"/>
    </xf>
    <xf numFmtId="0" fontId="23" fillId="0" borderId="35" xfId="0" applyFont="1" applyBorder="1" applyAlignment="1" applyProtection="1">
      <alignment vertical="center" wrapText="1"/>
    </xf>
    <xf numFmtId="0" fontId="23" fillId="0" borderId="35" xfId="0" applyFont="1" applyBorder="1" applyProtection="1">
      <alignment vertical="center"/>
    </xf>
    <xf numFmtId="0" fontId="4" fillId="0" borderId="37" xfId="0" applyFont="1" applyBorder="1" applyAlignment="1" applyProtection="1">
      <alignment vertical="center" wrapText="1"/>
    </xf>
    <xf numFmtId="0" fontId="4" fillId="0" borderId="38" xfId="0" applyFont="1" applyBorder="1" applyAlignment="1" applyProtection="1">
      <alignment vertical="center" wrapText="1"/>
    </xf>
    <xf numFmtId="0" fontId="4" fillId="0" borderId="38" xfId="2" applyFont="1" applyBorder="1" applyProtection="1">
      <alignment vertical="center"/>
    </xf>
    <xf numFmtId="0" fontId="23" fillId="3" borderId="38" xfId="0" applyFont="1" applyFill="1" applyBorder="1" applyProtection="1">
      <alignment vertical="center"/>
    </xf>
    <xf numFmtId="49" fontId="18" fillId="3" borderId="48" xfId="2" applyNumberFormat="1" applyFont="1" applyFill="1" applyBorder="1" applyAlignment="1" applyProtection="1">
      <alignment horizontal="center" vertical="center"/>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49" xfId="0" applyFont="1" applyBorder="1" applyAlignment="1" applyProtection="1">
      <alignment vertical="center" wrapText="1"/>
    </xf>
    <xf numFmtId="0" fontId="4" fillId="0" borderId="43" xfId="2" applyFont="1" applyBorder="1" applyAlignment="1" applyProtection="1">
      <alignment vertical="center" wrapText="1"/>
    </xf>
    <xf numFmtId="0" fontId="4" fillId="0" borderId="1" xfId="2" applyFont="1" applyBorder="1" applyAlignment="1" applyProtection="1">
      <alignment vertical="center" wrapText="1"/>
    </xf>
    <xf numFmtId="0" fontId="4" fillId="0" borderId="44" xfId="2" applyFont="1" applyBorder="1" applyAlignment="1" applyProtection="1">
      <alignment vertical="center" wrapText="1"/>
    </xf>
    <xf numFmtId="0" fontId="4" fillId="0" borderId="14" xfId="0" applyFont="1" applyBorder="1" applyAlignment="1" applyProtection="1">
      <alignment vertical="center" wrapText="1"/>
    </xf>
    <xf numFmtId="0" fontId="4" fillId="0" borderId="0" xfId="0" applyFont="1" applyAlignment="1" applyProtection="1">
      <alignment vertical="center" wrapText="1"/>
    </xf>
    <xf numFmtId="0" fontId="4" fillId="0" borderId="47" xfId="0" applyFont="1" applyBorder="1" applyAlignment="1" applyProtection="1">
      <alignment vertical="center" wrapText="1"/>
    </xf>
    <xf numFmtId="0" fontId="4" fillId="0" borderId="42" xfId="2" applyFont="1" applyBorder="1" applyAlignment="1" applyProtection="1">
      <alignment vertical="center" wrapText="1"/>
    </xf>
    <xf numFmtId="0" fontId="4" fillId="0" borderId="3" xfId="2" applyFont="1" applyBorder="1" applyAlignment="1" applyProtection="1">
      <alignment vertical="center" wrapText="1"/>
    </xf>
    <xf numFmtId="0" fontId="4" fillId="0" borderId="24" xfId="2" applyFont="1" applyBorder="1" applyAlignment="1" applyProtection="1">
      <alignment vertical="center" wrapText="1"/>
    </xf>
    <xf numFmtId="0" fontId="4" fillId="0" borderId="29" xfId="0" applyFont="1" applyBorder="1" applyAlignment="1" applyProtection="1">
      <alignment vertical="center" wrapText="1"/>
    </xf>
    <xf numFmtId="0" fontId="4" fillId="0" borderId="17" xfId="0" applyFont="1" applyBorder="1" applyAlignment="1" applyProtection="1">
      <alignment vertical="center" wrapText="1"/>
    </xf>
    <xf numFmtId="0" fontId="4" fillId="0" borderId="31" xfId="0" applyFont="1" applyBorder="1" applyAlignment="1" applyProtection="1">
      <alignment vertical="center" wrapText="1"/>
    </xf>
    <xf numFmtId="0" fontId="4" fillId="0" borderId="7" xfId="0" applyFont="1" applyBorder="1" applyAlignment="1" applyProtection="1">
      <alignment vertical="center" wrapText="1"/>
    </xf>
    <xf numFmtId="0" fontId="4" fillId="0" borderId="3" xfId="0" applyFont="1" applyBorder="1" applyAlignment="1" applyProtection="1">
      <alignment vertical="center" wrapText="1"/>
    </xf>
    <xf numFmtId="0" fontId="4" fillId="0" borderId="24"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23" xfId="0" applyFont="1" applyBorder="1" applyAlignment="1" applyProtection="1">
      <alignment vertical="center" wrapText="1"/>
    </xf>
    <xf numFmtId="0" fontId="4" fillId="0" borderId="46" xfId="0" applyFont="1" applyBorder="1" applyAlignment="1" applyProtection="1">
      <alignment vertical="center" wrapText="1"/>
    </xf>
    <xf numFmtId="49" fontId="18" fillId="3" borderId="35" xfId="2" applyNumberFormat="1" applyFont="1" applyFill="1" applyBorder="1" applyAlignment="1" applyProtection="1">
      <alignment horizontal="center" vertical="center"/>
    </xf>
    <xf numFmtId="0" fontId="4" fillId="0" borderId="45" xfId="2" applyFont="1" applyBorder="1" applyAlignment="1" applyProtection="1">
      <alignment vertical="center" wrapText="1"/>
    </xf>
    <xf numFmtId="0" fontId="4" fillId="0" borderId="23" xfId="2" applyFont="1" applyBorder="1" applyAlignment="1" applyProtection="1">
      <alignment vertical="center" wrapText="1"/>
    </xf>
    <xf numFmtId="0" fontId="4" fillId="0" borderId="46" xfId="2" applyFont="1" applyBorder="1" applyAlignment="1" applyProtection="1">
      <alignment vertical="center" wrapText="1"/>
    </xf>
    <xf numFmtId="0" fontId="4" fillId="0" borderId="30" xfId="2" applyFont="1" applyBorder="1" applyProtection="1">
      <alignment vertical="center"/>
    </xf>
    <xf numFmtId="0" fontId="4" fillId="0" borderId="35" xfId="2" applyFont="1" applyBorder="1" applyAlignment="1" applyProtection="1">
      <alignment vertical="center" wrapText="1"/>
    </xf>
    <xf numFmtId="0" fontId="4" fillId="0" borderId="37" xfId="2" applyFont="1" applyBorder="1" applyProtection="1">
      <alignment vertical="center"/>
    </xf>
    <xf numFmtId="0" fontId="4" fillId="0" borderId="38" xfId="2" applyFont="1" applyBorder="1" applyAlignment="1" applyProtection="1">
      <alignment vertical="center" wrapText="1"/>
    </xf>
    <xf numFmtId="0" fontId="15" fillId="0" borderId="0" xfId="2" applyFont="1" applyAlignment="1" applyProtection="1">
      <alignment horizontal="right" vertical="center"/>
    </xf>
    <xf numFmtId="0" fontId="4" fillId="0" borderId="9" xfId="2" applyFont="1" applyBorder="1" applyProtection="1">
      <alignment vertical="center"/>
    </xf>
    <xf numFmtId="49" fontId="4" fillId="0" borderId="0" xfId="0" applyNumberFormat="1" applyFont="1" applyAlignment="1" applyProtection="1">
      <alignment vertical="top"/>
    </xf>
    <xf numFmtId="0" fontId="4" fillId="0" borderId="13" xfId="2" applyFont="1" applyBorder="1" applyProtection="1">
      <alignment vertical="center"/>
    </xf>
    <xf numFmtId="49" fontId="4" fillId="0" borderId="0" xfId="0" applyNumberFormat="1" applyFont="1" applyAlignment="1" applyProtection="1">
      <alignment horizontal="right" vertical="top"/>
    </xf>
    <xf numFmtId="49" fontId="4" fillId="0" borderId="8" xfId="0" applyNumberFormat="1" applyFont="1" applyBorder="1" applyAlignment="1" applyProtection="1">
      <alignment vertical="top"/>
    </xf>
    <xf numFmtId="0" fontId="4" fillId="0" borderId="8" xfId="0" applyFont="1" applyBorder="1" applyAlignment="1" applyProtection="1">
      <alignment vertical="top"/>
    </xf>
    <xf numFmtId="0" fontId="18" fillId="0" borderId="0" xfId="0" applyFont="1" applyAlignment="1" applyProtection="1">
      <alignment horizontal="left" vertical="center"/>
    </xf>
    <xf numFmtId="0" fontId="24" fillId="0" borderId="0" xfId="0" applyFont="1" applyAlignment="1" applyProtection="1">
      <alignment vertical="top"/>
    </xf>
    <xf numFmtId="0" fontId="25" fillId="0" borderId="0" xfId="0" applyFont="1" applyProtection="1">
      <alignment vertical="center"/>
    </xf>
    <xf numFmtId="0" fontId="25" fillId="0" borderId="0" xfId="0" applyFont="1" applyAlignment="1" applyProtection="1">
      <alignment horizontal="left" vertical="center"/>
    </xf>
    <xf numFmtId="0" fontId="24" fillId="0" borderId="0" xfId="0" applyFont="1" applyProtection="1">
      <alignment vertical="center"/>
    </xf>
    <xf numFmtId="0" fontId="4" fillId="0" borderId="0" xfId="0" applyFont="1" applyAlignment="1" applyProtection="1">
      <alignment vertical="top"/>
    </xf>
    <xf numFmtId="0" fontId="15" fillId="0" borderId="0" xfId="0" applyFont="1" applyAlignment="1" applyProtection="1">
      <alignment horizontal="left" vertical="top" wrapText="1"/>
    </xf>
    <xf numFmtId="0" fontId="18" fillId="0" borderId="0" xfId="0" applyFont="1" applyProtection="1">
      <alignment vertical="center"/>
    </xf>
    <xf numFmtId="0" fontId="4" fillId="0" borderId="60" xfId="0" applyFont="1" applyBorder="1" applyAlignment="1" applyProtection="1">
      <alignment horizontal="center" vertical="center" textRotation="255"/>
    </xf>
    <xf numFmtId="0" fontId="4" fillId="0" borderId="60" xfId="0" applyFont="1" applyBorder="1" applyAlignment="1" applyProtection="1">
      <alignment horizontal="center" vertical="center"/>
    </xf>
    <xf numFmtId="0" fontId="4" fillId="0" borderId="60" xfId="0" applyFont="1" applyBorder="1" applyAlignment="1" applyProtection="1">
      <alignment horizontal="center" vertical="center" wrapText="1"/>
    </xf>
    <xf numFmtId="0" fontId="18" fillId="0" borderId="60" xfId="0" applyFont="1" applyBorder="1" applyAlignment="1" applyProtection="1">
      <alignment horizontal="center" vertical="center" wrapText="1"/>
    </xf>
    <xf numFmtId="0" fontId="18" fillId="0" borderId="60" xfId="0" applyFont="1" applyBorder="1" applyAlignment="1" applyProtection="1">
      <alignment horizontal="center" vertical="center"/>
    </xf>
    <xf numFmtId="0" fontId="18" fillId="0" borderId="61" xfId="0" applyFont="1" applyBorder="1" applyProtection="1">
      <alignment vertical="center"/>
    </xf>
    <xf numFmtId="0" fontId="18" fillId="0" borderId="15" xfId="0" applyFont="1" applyBorder="1" applyProtection="1">
      <alignment vertical="center"/>
    </xf>
    <xf numFmtId="0" fontId="18" fillId="0" borderId="4" xfId="0" applyFont="1" applyBorder="1" applyProtection="1">
      <alignment vertical="center"/>
    </xf>
    <xf numFmtId="0" fontId="18" fillId="0" borderId="63" xfId="0" applyFont="1" applyBorder="1" applyProtection="1">
      <alignment vertical="center"/>
    </xf>
    <xf numFmtId="38" fontId="18" fillId="2" borderId="43" xfId="18" applyNumberFormat="1" applyFont="1" applyFill="1" applyBorder="1" applyAlignment="1" applyProtection="1">
      <alignment horizontal="right" vertical="center"/>
      <protection locked="0"/>
    </xf>
    <xf numFmtId="38" fontId="18" fillId="2" borderId="42" xfId="18" applyNumberFormat="1" applyFont="1" applyFill="1" applyBorder="1" applyAlignment="1" applyProtection="1">
      <alignment horizontal="right" vertical="center"/>
      <protection locked="0"/>
    </xf>
    <xf numFmtId="38" fontId="18" fillId="2" borderId="50" xfId="18" applyNumberFormat="1" applyFont="1" applyFill="1" applyBorder="1" applyAlignment="1" applyProtection="1">
      <alignment horizontal="right" vertical="center"/>
      <protection locked="0"/>
    </xf>
    <xf numFmtId="38" fontId="4" fillId="0" borderId="52" xfId="18" applyNumberFormat="1" applyFont="1" applyBorder="1" applyAlignment="1" applyProtection="1">
      <alignment horizontal="right" vertical="center"/>
    </xf>
    <xf numFmtId="38" fontId="4" fillId="0" borderId="56" xfId="18" applyNumberFormat="1" applyFont="1" applyBorder="1" applyAlignment="1" applyProtection="1">
      <alignment horizontal="right" vertical="center"/>
    </xf>
    <xf numFmtId="0" fontId="4" fillId="0" borderId="0" xfId="1" applyNumberFormat="1" applyFont="1" applyAlignment="1" applyProtection="1">
      <alignment vertical="center"/>
    </xf>
  </cellXfs>
  <cellStyles count="19">
    <cellStyle name="ハイパーリンク 2" xfId="15" xr:uid="{00000000-0005-0000-0000-000001000000}"/>
    <cellStyle name="桁区切り" xfId="18" builtinId="6"/>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25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A6A6A6"/>
      <color rgb="FFCCEDFC"/>
      <color rgb="FF000000"/>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42"/>
  <sheetViews>
    <sheetView showGridLines="0" tabSelected="1" topLeftCell="B1" zoomScaleNormal="100" workbookViewId="0">
      <selection activeCell="B1" sqref="B1"/>
    </sheetView>
  </sheetViews>
  <sheetFormatPr defaultRowHeight="13.5" x14ac:dyDescent="0.15"/>
  <cols>
    <col min="1" max="1" width="9" style="238" hidden="1" customWidth="1"/>
    <col min="2" max="3" width="1.625" style="74" customWidth="1"/>
    <col min="4" max="4" width="5.625" style="74" customWidth="1"/>
    <col min="5" max="5" width="6.625" style="74" customWidth="1"/>
    <col min="6" max="6" width="5.25" style="74" customWidth="1"/>
    <col min="7" max="7" width="5" style="74" customWidth="1"/>
    <col min="8" max="8" width="7.25" style="74" customWidth="1"/>
    <col min="9" max="9" width="1.625" style="74" customWidth="1"/>
    <col min="10" max="10" width="8.125" style="74" customWidth="1"/>
    <col min="11" max="11" width="2.125" style="74" customWidth="1"/>
    <col min="12" max="12" width="1.625" style="74" customWidth="1"/>
    <col min="13" max="13" width="6.25" style="74" customWidth="1"/>
    <col min="14" max="14" width="4.625" style="74" customWidth="1"/>
    <col min="15" max="15" width="10.25" style="74" customWidth="1"/>
    <col min="16" max="16" width="8.25" style="74" customWidth="1"/>
    <col min="17" max="17" width="2.625" style="74" customWidth="1"/>
    <col min="18" max="18" width="11.375" style="74" customWidth="1"/>
    <col min="19" max="19" width="24.875" style="74" customWidth="1"/>
    <col min="20" max="20" width="3.875" style="74" customWidth="1"/>
    <col min="21" max="21" width="7" style="74" customWidth="1"/>
    <col min="22" max="22" width="10.625" style="74" customWidth="1"/>
    <col min="23" max="23" width="3" style="74" customWidth="1"/>
    <col min="24" max="24" width="12.375" style="74" customWidth="1"/>
    <col min="25" max="25" width="6.25" style="74" customWidth="1"/>
    <col min="26" max="26" width="2.625" style="74" customWidth="1"/>
    <col min="27" max="27" width="3.625" style="74" customWidth="1"/>
    <col min="28" max="16384" width="9" style="74"/>
  </cols>
  <sheetData>
    <row r="1" spans="1:27" ht="30" customHeight="1" x14ac:dyDescent="0.15">
      <c r="A1" s="71" t="s">
        <v>259</v>
      </c>
      <c r="B1" s="72"/>
      <c r="C1" s="73" t="s">
        <v>66</v>
      </c>
      <c r="D1" s="73"/>
      <c r="U1" s="75"/>
      <c r="V1" s="75"/>
      <c r="W1" s="76">
        <v>45292</v>
      </c>
      <c r="X1" s="76"/>
      <c r="Y1" s="76"/>
      <c r="Z1" s="76"/>
      <c r="AA1" s="77"/>
    </row>
    <row r="2" spans="1:27" ht="15" hidden="1" customHeight="1" x14ac:dyDescent="0.15">
      <c r="A2" s="71" t="s">
        <v>5</v>
      </c>
      <c r="B2" s="72"/>
      <c r="C2" s="78"/>
      <c r="D2" s="78"/>
      <c r="E2" s="78"/>
      <c r="F2" s="78"/>
      <c r="G2" s="78"/>
      <c r="H2" s="78"/>
      <c r="AA2" s="77"/>
    </row>
    <row r="3" spans="1:27" ht="30" customHeight="1" x14ac:dyDescent="0.15">
      <c r="A3" s="79">
        <v>2024.01</v>
      </c>
      <c r="B3" s="79"/>
      <c r="C3" s="80" t="s">
        <v>237</v>
      </c>
      <c r="D3" s="80"/>
      <c r="E3" s="80"/>
      <c r="F3" s="80"/>
      <c r="G3" s="80"/>
      <c r="H3" s="80"/>
      <c r="I3" s="80"/>
      <c r="J3" s="80"/>
      <c r="K3" s="80"/>
      <c r="L3" s="80"/>
      <c r="M3" s="80"/>
      <c r="N3" s="80"/>
      <c r="O3" s="80"/>
      <c r="P3" s="80"/>
      <c r="Q3" s="80"/>
      <c r="R3" s="80"/>
      <c r="S3" s="80"/>
      <c r="T3" s="80"/>
      <c r="U3" s="80"/>
      <c r="V3" s="80"/>
      <c r="W3" s="80"/>
      <c r="X3" s="80"/>
      <c r="Y3" s="80"/>
      <c r="Z3" s="80"/>
      <c r="AA3" s="77"/>
    </row>
    <row r="4" spans="1:27" ht="5.25" customHeight="1" x14ac:dyDescent="0.15">
      <c r="A4" s="79"/>
      <c r="B4" s="79"/>
      <c r="C4" s="81"/>
      <c r="D4" s="82"/>
      <c r="E4" s="82"/>
      <c r="F4" s="82"/>
      <c r="G4" s="82"/>
      <c r="H4" s="82"/>
      <c r="I4" s="82"/>
      <c r="J4" s="82"/>
      <c r="K4" s="82"/>
      <c r="L4" s="82"/>
      <c r="M4" s="82"/>
      <c r="N4" s="82"/>
      <c r="O4" s="82"/>
      <c r="P4" s="82"/>
      <c r="Q4" s="82"/>
      <c r="R4" s="82"/>
      <c r="S4" s="82"/>
      <c r="T4" s="82"/>
      <c r="U4" s="82"/>
      <c r="V4" s="82"/>
      <c r="W4" s="82"/>
      <c r="X4" s="82"/>
      <c r="Y4" s="82"/>
      <c r="Z4" s="83"/>
    </row>
    <row r="5" spans="1:27" ht="15" customHeight="1" x14ac:dyDescent="0.15">
      <c r="A5" s="79"/>
      <c r="B5" s="84"/>
      <c r="C5" s="85" t="s">
        <v>238</v>
      </c>
      <c r="D5" s="86"/>
      <c r="E5" s="86"/>
      <c r="F5" s="86"/>
      <c r="G5" s="86"/>
      <c r="H5" s="86"/>
      <c r="I5" s="86"/>
      <c r="J5" s="86"/>
      <c r="K5" s="86"/>
      <c r="L5" s="86"/>
      <c r="M5" s="86"/>
      <c r="N5" s="86"/>
      <c r="O5" s="86"/>
      <c r="P5" s="86"/>
      <c r="Q5" s="86"/>
      <c r="R5" s="86"/>
      <c r="S5" s="86"/>
      <c r="T5" s="86"/>
      <c r="U5" s="86"/>
      <c r="V5" s="86"/>
      <c r="W5" s="86"/>
      <c r="X5" s="86"/>
      <c r="Y5" s="86"/>
      <c r="Z5" s="87"/>
    </row>
    <row r="6" spans="1:27" ht="15" customHeight="1" x14ac:dyDescent="0.15">
      <c r="A6" s="79"/>
      <c r="B6" s="79"/>
      <c r="C6" s="85" t="s">
        <v>2</v>
      </c>
      <c r="D6" s="86"/>
      <c r="E6" s="86"/>
      <c r="F6" s="86"/>
      <c r="G6" s="86"/>
      <c r="H6" s="86"/>
      <c r="I6" s="86"/>
      <c r="J6" s="86"/>
      <c r="K6" s="86"/>
      <c r="L6" s="86"/>
      <c r="M6" s="86"/>
      <c r="N6" s="86"/>
      <c r="O6" s="86"/>
      <c r="P6" s="86"/>
      <c r="Q6" s="86"/>
      <c r="R6" s="86"/>
      <c r="S6" s="86"/>
      <c r="T6" s="86"/>
      <c r="U6" s="86"/>
      <c r="V6" s="86"/>
      <c r="W6" s="86"/>
      <c r="X6" s="86"/>
      <c r="Y6" s="86"/>
      <c r="Z6" s="87"/>
    </row>
    <row r="7" spans="1:27" ht="15" customHeight="1" x14ac:dyDescent="0.15">
      <c r="A7" s="79"/>
      <c r="B7" s="79"/>
      <c r="C7" s="85" t="s">
        <v>3</v>
      </c>
      <c r="D7" s="86"/>
      <c r="E7" s="86"/>
      <c r="F7" s="86"/>
      <c r="G7" s="86"/>
      <c r="H7" s="86"/>
      <c r="I7" s="86"/>
      <c r="J7" s="86"/>
      <c r="K7" s="86"/>
      <c r="L7" s="86"/>
      <c r="M7" s="86"/>
      <c r="N7" s="86"/>
      <c r="O7" s="86"/>
      <c r="P7" s="86"/>
      <c r="Q7" s="86"/>
      <c r="R7" s="86"/>
      <c r="S7" s="86"/>
      <c r="T7" s="86"/>
      <c r="U7" s="86"/>
      <c r="V7" s="86"/>
      <c r="W7" s="86"/>
      <c r="X7" s="86"/>
      <c r="Y7" s="86"/>
      <c r="Z7" s="87"/>
    </row>
    <row r="8" spans="1:27" ht="15" hidden="1" customHeight="1" x14ac:dyDescent="0.15">
      <c r="A8" s="79"/>
      <c r="B8" s="79"/>
      <c r="C8" s="85"/>
      <c r="D8" s="86"/>
      <c r="E8" s="86"/>
      <c r="F8" s="86"/>
      <c r="G8" s="86"/>
      <c r="H8" s="86"/>
      <c r="I8" s="86"/>
      <c r="J8" s="86"/>
      <c r="K8" s="86"/>
      <c r="L8" s="86"/>
      <c r="M8" s="86"/>
      <c r="N8" s="86"/>
      <c r="O8" s="86"/>
      <c r="P8" s="86"/>
      <c r="Q8" s="86"/>
      <c r="R8" s="86"/>
      <c r="S8" s="86"/>
      <c r="T8" s="86"/>
      <c r="U8" s="86"/>
      <c r="V8" s="86"/>
      <c r="W8" s="86"/>
      <c r="X8" s="86"/>
      <c r="Y8" s="86"/>
      <c r="Z8" s="87"/>
    </row>
    <row r="9" spans="1:27" ht="5.25" customHeight="1" x14ac:dyDescent="0.15">
      <c r="A9" s="79"/>
      <c r="B9" s="79"/>
      <c r="C9" s="88"/>
      <c r="D9" s="89"/>
      <c r="E9" s="89"/>
      <c r="F9" s="89"/>
      <c r="G9" s="89"/>
      <c r="H9" s="89"/>
      <c r="I9" s="89"/>
      <c r="J9" s="89"/>
      <c r="K9" s="89"/>
      <c r="L9" s="89"/>
      <c r="M9" s="89"/>
      <c r="N9" s="89"/>
      <c r="O9" s="89"/>
      <c r="P9" s="89"/>
      <c r="Q9" s="89"/>
      <c r="R9" s="89"/>
      <c r="S9" s="89"/>
      <c r="T9" s="89"/>
      <c r="U9" s="89"/>
      <c r="V9" s="89"/>
      <c r="W9" s="89"/>
      <c r="X9" s="89"/>
      <c r="Y9" s="89"/>
      <c r="Z9" s="90"/>
    </row>
    <row r="10" spans="1:27" ht="30" customHeight="1" x14ac:dyDescent="0.15">
      <c r="A10" s="79"/>
      <c r="B10" s="79"/>
    </row>
    <row r="11" spans="1:27" ht="15.75" hidden="1" customHeight="1" x14ac:dyDescent="0.15">
      <c r="A11" s="91"/>
      <c r="B11" s="79"/>
    </row>
    <row r="12" spans="1:27" ht="15.75" hidden="1" customHeight="1" x14ac:dyDescent="0.15">
      <c r="A12" s="91"/>
      <c r="B12" s="79"/>
    </row>
    <row r="13" spans="1:27" ht="20.100000000000001" customHeight="1" x14ac:dyDescent="0.15">
      <c r="A13" s="79"/>
      <c r="B13" s="79"/>
      <c r="C13" s="92" t="s">
        <v>11</v>
      </c>
      <c r="D13" s="93"/>
      <c r="E13" s="93"/>
      <c r="F13" s="93"/>
      <c r="G13" s="93"/>
      <c r="H13" s="94"/>
    </row>
    <row r="14" spans="1:27" ht="15" customHeight="1" x14ac:dyDescent="0.15">
      <c r="A14" s="79"/>
      <c r="B14" s="79"/>
      <c r="C14" s="95"/>
      <c r="D14" s="96"/>
      <c r="E14" s="96"/>
      <c r="F14" s="96"/>
      <c r="G14" s="96"/>
      <c r="H14" s="96"/>
      <c r="I14" s="97"/>
      <c r="J14" s="97"/>
      <c r="K14" s="97"/>
      <c r="L14" s="97"/>
      <c r="M14" s="97"/>
      <c r="N14" s="97"/>
      <c r="O14" s="97"/>
      <c r="P14" s="97"/>
      <c r="Q14" s="97"/>
      <c r="R14" s="97"/>
      <c r="S14" s="97"/>
      <c r="T14" s="97"/>
      <c r="U14" s="97"/>
      <c r="V14" s="97"/>
      <c r="W14" s="97"/>
      <c r="X14" s="97"/>
      <c r="Y14" s="97"/>
      <c r="Z14" s="98"/>
    </row>
    <row r="15" spans="1:27" ht="15.75" hidden="1" customHeight="1" x14ac:dyDescent="0.15">
      <c r="A15" s="79"/>
      <c r="B15" s="79"/>
      <c r="C15" s="99"/>
      <c r="D15" s="100"/>
      <c r="E15" s="101"/>
      <c r="F15" s="101"/>
      <c r="G15" s="101"/>
      <c r="H15" s="101"/>
      <c r="I15" s="102"/>
      <c r="J15" s="103"/>
      <c r="K15" s="103"/>
      <c r="L15" s="103"/>
      <c r="M15" s="103"/>
      <c r="N15" s="103"/>
      <c r="O15" s="103"/>
      <c r="P15" s="103"/>
      <c r="Q15" s="103"/>
      <c r="R15" s="103"/>
      <c r="S15" s="103"/>
      <c r="T15" s="103"/>
      <c r="U15" s="103"/>
      <c r="V15" s="103"/>
      <c r="W15" s="103"/>
      <c r="X15" s="103"/>
      <c r="Y15" s="103"/>
      <c r="Z15" s="104"/>
    </row>
    <row r="16" spans="1:27" ht="15.75" hidden="1" customHeight="1" x14ac:dyDescent="0.15">
      <c r="A16" s="79"/>
      <c r="B16" s="79"/>
      <c r="C16" s="99"/>
      <c r="D16" s="100"/>
      <c r="E16" s="105"/>
      <c r="F16" s="105"/>
      <c r="G16" s="105"/>
      <c r="H16" s="105"/>
      <c r="I16" s="102"/>
      <c r="J16" s="106"/>
      <c r="K16" s="106"/>
      <c r="L16" s="106"/>
      <c r="M16" s="106"/>
      <c r="N16" s="106"/>
      <c r="O16" s="106"/>
      <c r="P16" s="106"/>
      <c r="Q16" s="106"/>
      <c r="R16" s="106"/>
      <c r="S16" s="106"/>
      <c r="T16" s="106"/>
      <c r="U16" s="106"/>
      <c r="V16" s="106"/>
      <c r="W16" s="106"/>
      <c r="X16" s="106"/>
      <c r="Y16" s="106"/>
      <c r="Z16" s="104"/>
    </row>
    <row r="17" spans="1:26" ht="15.75" hidden="1" customHeight="1" x14ac:dyDescent="0.15">
      <c r="A17" s="79"/>
      <c r="B17" s="79"/>
      <c r="C17" s="99"/>
      <c r="D17" s="100"/>
      <c r="E17" s="105"/>
      <c r="F17" s="105"/>
      <c r="G17" s="105"/>
      <c r="H17" s="105"/>
      <c r="I17" s="102"/>
      <c r="J17" s="106"/>
      <c r="K17" s="106"/>
      <c r="L17" s="106"/>
      <c r="M17" s="106"/>
      <c r="N17" s="106"/>
      <c r="O17" s="106"/>
      <c r="P17" s="106"/>
      <c r="Q17" s="106"/>
      <c r="R17" s="106"/>
      <c r="S17" s="106"/>
      <c r="T17" s="106"/>
      <c r="U17" s="106"/>
      <c r="V17" s="106"/>
      <c r="W17" s="106"/>
      <c r="X17" s="106"/>
      <c r="Y17" s="106"/>
      <c r="Z17" s="104"/>
    </row>
    <row r="18" spans="1:26" ht="15.75" hidden="1" customHeight="1" x14ac:dyDescent="0.15">
      <c r="A18" s="79"/>
      <c r="B18" s="79"/>
      <c r="C18" s="99"/>
      <c r="D18" s="100"/>
      <c r="E18" s="105"/>
      <c r="F18" s="105"/>
      <c r="G18" s="105"/>
      <c r="H18" s="105"/>
      <c r="I18" s="102"/>
      <c r="J18" s="106"/>
      <c r="K18" s="106"/>
      <c r="L18" s="106"/>
      <c r="M18" s="106"/>
      <c r="N18" s="106"/>
      <c r="O18" s="106"/>
      <c r="P18" s="106"/>
      <c r="Q18" s="106"/>
      <c r="R18" s="106"/>
      <c r="S18" s="106"/>
      <c r="T18" s="106"/>
      <c r="U18" s="106"/>
      <c r="V18" s="106"/>
      <c r="W18" s="106"/>
      <c r="X18" s="106"/>
      <c r="Y18" s="106"/>
      <c r="Z18" s="104"/>
    </row>
    <row r="19" spans="1:26" ht="15.75" hidden="1" customHeight="1" x14ac:dyDescent="0.15">
      <c r="A19" s="79"/>
      <c r="B19" s="79"/>
      <c r="C19" s="99"/>
      <c r="D19" s="100"/>
      <c r="E19" s="105"/>
      <c r="F19" s="105"/>
      <c r="G19" s="105"/>
      <c r="H19" s="105"/>
      <c r="I19" s="102"/>
      <c r="J19" s="106"/>
      <c r="K19" s="106"/>
      <c r="L19" s="106"/>
      <c r="M19" s="106"/>
      <c r="N19" s="106"/>
      <c r="O19" s="106"/>
      <c r="P19" s="106"/>
      <c r="Q19" s="106"/>
      <c r="R19" s="106"/>
      <c r="S19" s="106"/>
      <c r="T19" s="106"/>
      <c r="U19" s="106"/>
      <c r="V19" s="106"/>
      <c r="W19" s="106"/>
      <c r="X19" s="106"/>
      <c r="Y19" s="106"/>
      <c r="Z19" s="104"/>
    </row>
    <row r="20" spans="1:26" ht="20.100000000000001" customHeight="1" x14ac:dyDescent="0.15">
      <c r="A20" s="79">
        <f>IFERROR(IF(TRIM($I20)="",1001,0),3)</f>
        <v>1001</v>
      </c>
      <c r="B20" s="79"/>
      <c r="C20" s="99"/>
      <c r="D20" s="100">
        <v>1</v>
      </c>
      <c r="E20" s="74" t="s">
        <v>12</v>
      </c>
      <c r="I20" s="57"/>
      <c r="J20" s="58"/>
      <c r="K20" s="58"/>
      <c r="L20" s="58"/>
      <c r="M20" s="58"/>
      <c r="N20" s="105"/>
      <c r="O20" s="105"/>
      <c r="P20" s="105"/>
      <c r="Q20" s="105"/>
      <c r="R20" s="105"/>
      <c r="S20" s="105"/>
      <c r="T20" s="105"/>
      <c r="U20" s="105"/>
      <c r="V20" s="105"/>
      <c r="W20" s="105"/>
      <c r="X20" s="105"/>
      <c r="Y20" s="105"/>
      <c r="Z20" s="104"/>
    </row>
    <row r="21" spans="1:26" ht="20.100000000000001" customHeight="1" x14ac:dyDescent="0.15">
      <c r="A21" s="79"/>
      <c r="B21" s="79"/>
      <c r="C21" s="99"/>
      <c r="D21" s="100"/>
      <c r="E21" s="105"/>
      <c r="F21" s="105"/>
      <c r="G21" s="105"/>
      <c r="H21" s="105"/>
      <c r="I21" s="102"/>
      <c r="J21" s="107" t="s">
        <v>62</v>
      </c>
      <c r="K21" s="106"/>
      <c r="L21" s="106"/>
      <c r="M21" s="106"/>
      <c r="N21" s="106"/>
      <c r="O21" s="106"/>
      <c r="P21" s="106"/>
      <c r="Q21" s="106"/>
      <c r="R21" s="106"/>
      <c r="S21" s="106"/>
      <c r="T21" s="106"/>
      <c r="U21" s="106"/>
      <c r="V21" s="106"/>
      <c r="W21" s="106"/>
      <c r="X21" s="106"/>
      <c r="Y21" s="106"/>
      <c r="Z21" s="104"/>
    </row>
    <row r="22" spans="1:26" ht="20.100000000000001" customHeight="1" x14ac:dyDescent="0.15">
      <c r="A22" s="79">
        <f>IFERROR(IF(AND(TRIM($I22)&lt;&gt;"", OR(ISERROR(FIND("@"&amp;LEFT($I22,3)&amp;"@", 都道府県3))=FALSE, ISERROR(FIND("@"&amp;LEFT($I22,4)&amp;"@",都道府県4))=FALSE))=FALSE,1001,0),3)</f>
        <v>1001</v>
      </c>
      <c r="B22" s="79"/>
      <c r="C22" s="99"/>
      <c r="D22" s="100">
        <v>2</v>
      </c>
      <c r="E22" s="74" t="s">
        <v>13</v>
      </c>
      <c r="I22" s="59"/>
      <c r="J22" s="59"/>
      <c r="K22" s="59"/>
      <c r="L22" s="59"/>
      <c r="M22" s="59"/>
      <c r="N22" s="59"/>
      <c r="O22" s="59"/>
      <c r="P22" s="59"/>
      <c r="Q22" s="60"/>
      <c r="R22" s="59"/>
      <c r="S22" s="59"/>
      <c r="T22" s="59"/>
      <c r="U22" s="59"/>
      <c r="V22" s="59"/>
      <c r="W22" s="59"/>
      <c r="X22" s="59"/>
      <c r="Y22" s="59"/>
      <c r="Z22" s="104"/>
    </row>
    <row r="23" spans="1:26" ht="20.100000000000001" customHeight="1" x14ac:dyDescent="0.15">
      <c r="A23" s="79"/>
      <c r="B23" s="79"/>
      <c r="C23" s="99"/>
      <c r="D23" s="100"/>
      <c r="E23" s="105"/>
      <c r="F23" s="105"/>
      <c r="G23" s="105"/>
      <c r="H23" s="105"/>
      <c r="I23" s="102"/>
      <c r="J23" s="107" t="s">
        <v>14</v>
      </c>
      <c r="K23" s="106"/>
      <c r="L23" s="106"/>
      <c r="M23" s="106"/>
      <c r="N23" s="106"/>
      <c r="O23" s="106"/>
      <c r="P23" s="106"/>
      <c r="Q23" s="106"/>
      <c r="R23" s="106"/>
      <c r="S23" s="106"/>
      <c r="T23" s="106"/>
      <c r="U23" s="106"/>
      <c r="V23" s="106"/>
      <c r="W23" s="106"/>
      <c r="X23" s="106"/>
      <c r="Y23" s="106"/>
      <c r="Z23" s="104"/>
    </row>
    <row r="24" spans="1:26" ht="20.100000000000001" customHeight="1" x14ac:dyDescent="0.15">
      <c r="A24" s="79">
        <f>IFERROR(IF(TRIM($I24)="",1001,0),3)</f>
        <v>1001</v>
      </c>
      <c r="B24" s="79"/>
      <c r="C24" s="99"/>
      <c r="D24" s="100">
        <v>3</v>
      </c>
      <c r="E24" s="74" t="s">
        <v>15</v>
      </c>
      <c r="I24" s="56"/>
      <c r="J24" s="56"/>
      <c r="K24" s="56"/>
      <c r="L24" s="56"/>
      <c r="M24" s="56"/>
      <c r="N24" s="56"/>
      <c r="O24" s="56"/>
      <c r="P24" s="56"/>
      <c r="Q24" s="62"/>
      <c r="R24" s="56"/>
      <c r="S24" s="56"/>
      <c r="T24" s="56"/>
      <c r="U24" s="56"/>
      <c r="V24" s="56"/>
      <c r="W24" s="56"/>
      <c r="X24" s="56"/>
      <c r="Y24" s="56"/>
      <c r="Z24" s="104"/>
    </row>
    <row r="25" spans="1:26" ht="20.100000000000001" customHeight="1" x14ac:dyDescent="0.15">
      <c r="A25" s="79"/>
      <c r="B25" s="79"/>
      <c r="C25" s="108"/>
      <c r="D25" s="105"/>
      <c r="E25" s="105"/>
      <c r="F25" s="105"/>
      <c r="G25" s="105"/>
      <c r="H25" s="105"/>
      <c r="I25" s="102"/>
      <c r="J25" s="107" t="s">
        <v>57</v>
      </c>
      <c r="K25" s="106"/>
      <c r="L25" s="106"/>
      <c r="M25" s="106"/>
      <c r="N25" s="106"/>
      <c r="O25" s="106"/>
      <c r="P25" s="106"/>
      <c r="Q25" s="106"/>
      <c r="R25" s="106"/>
      <c r="S25" s="106"/>
      <c r="T25" s="106"/>
      <c r="U25" s="106"/>
      <c r="V25" s="106"/>
      <c r="W25" s="106"/>
      <c r="X25" s="106"/>
      <c r="Y25" s="106"/>
      <c r="Z25" s="104"/>
    </row>
    <row r="26" spans="1:26" ht="20.100000000000001" customHeight="1" x14ac:dyDescent="0.15">
      <c r="A26" s="79">
        <f>IFERROR(IF(TRIM($I26)="",1001,0),3)</f>
        <v>1001</v>
      </c>
      <c r="B26" s="79"/>
      <c r="C26" s="99"/>
      <c r="D26" s="100">
        <v>4</v>
      </c>
      <c r="E26" s="74" t="s">
        <v>16</v>
      </c>
      <c r="I26" s="56"/>
      <c r="J26" s="56"/>
      <c r="K26" s="56"/>
      <c r="L26" s="56"/>
      <c r="M26" s="56"/>
      <c r="N26" s="56"/>
      <c r="O26" s="56"/>
      <c r="P26" s="56"/>
      <c r="Q26" s="62"/>
      <c r="R26" s="56"/>
      <c r="S26" s="56"/>
      <c r="T26" s="56"/>
      <c r="U26" s="56"/>
      <c r="V26" s="56"/>
      <c r="W26" s="56"/>
      <c r="X26" s="56"/>
      <c r="Y26" s="56"/>
      <c r="Z26" s="104"/>
    </row>
    <row r="27" spans="1:26" ht="20.100000000000001" customHeight="1" x14ac:dyDescent="0.15">
      <c r="A27" s="79"/>
      <c r="B27" s="79"/>
      <c r="C27" s="108"/>
      <c r="D27" s="105"/>
      <c r="E27" s="105"/>
      <c r="F27" s="105"/>
      <c r="G27" s="105"/>
      <c r="H27" s="105"/>
      <c r="I27" s="102"/>
      <c r="J27" s="107" t="s">
        <v>58</v>
      </c>
      <c r="K27" s="106"/>
      <c r="L27" s="106"/>
      <c r="M27" s="106"/>
      <c r="N27" s="106"/>
      <c r="O27" s="106"/>
      <c r="P27" s="106"/>
      <c r="Q27" s="109"/>
      <c r="R27" s="106"/>
      <c r="S27" s="106"/>
      <c r="T27" s="106"/>
      <c r="U27" s="106"/>
      <c r="V27" s="106"/>
      <c r="W27" s="106"/>
      <c r="X27" s="106"/>
      <c r="Y27" s="106"/>
      <c r="Z27" s="110"/>
    </row>
    <row r="28" spans="1:26" ht="20.100000000000001" customHeight="1" x14ac:dyDescent="0.15">
      <c r="A28" s="79">
        <f>IFERROR(IF(TRIM($I28)="",1001,0),3)</f>
        <v>1001</v>
      </c>
      <c r="B28" s="79"/>
      <c r="C28" s="99"/>
      <c r="D28" s="100">
        <v>5</v>
      </c>
      <c r="E28" s="74" t="s">
        <v>17</v>
      </c>
      <c r="I28" s="56"/>
      <c r="J28" s="56"/>
      <c r="K28" s="56"/>
      <c r="L28" s="56"/>
      <c r="M28" s="56"/>
      <c r="N28" s="56"/>
      <c r="O28" s="56"/>
      <c r="P28" s="56"/>
      <c r="Q28" s="56"/>
      <c r="R28" s="56"/>
      <c r="S28" s="56"/>
      <c r="T28" s="56"/>
      <c r="U28" s="56"/>
      <c r="V28" s="56"/>
      <c r="W28" s="56"/>
      <c r="X28" s="56"/>
      <c r="Y28" s="56"/>
      <c r="Z28" s="104"/>
    </row>
    <row r="29" spans="1:26" ht="20.100000000000001" customHeight="1" x14ac:dyDescent="0.15">
      <c r="A29" s="79"/>
      <c r="B29" s="79"/>
      <c r="C29" s="108"/>
      <c r="D29" s="105"/>
      <c r="E29" s="105"/>
      <c r="F29" s="105"/>
      <c r="G29" s="105"/>
      <c r="H29" s="105"/>
      <c r="I29" s="102"/>
      <c r="J29" s="107" t="s">
        <v>18</v>
      </c>
      <c r="K29" s="106"/>
      <c r="L29" s="106"/>
      <c r="M29" s="106"/>
      <c r="N29" s="106"/>
      <c r="O29" s="106"/>
      <c r="P29" s="106"/>
      <c r="Q29" s="106"/>
      <c r="R29" s="106"/>
      <c r="S29" s="106"/>
      <c r="T29" s="106"/>
      <c r="U29" s="106"/>
      <c r="V29" s="106"/>
      <c r="W29" s="106"/>
      <c r="X29" s="106"/>
      <c r="Y29" s="106"/>
      <c r="Z29" s="110"/>
    </row>
    <row r="30" spans="1:26" ht="20.100000000000001" customHeight="1" x14ac:dyDescent="0.15">
      <c r="A30" s="79">
        <f>IFERROR(IF(OR(TRIM($I30)="", NOT(OR(IFERROR(SEARCH(" ",$I30),0)&gt;0, IFERROR(SEARCH("　",$I30),0)&gt;0))),1001,0),3)</f>
        <v>1001</v>
      </c>
      <c r="B30" s="79"/>
      <c r="C30" s="99"/>
      <c r="D30" s="100">
        <v>6</v>
      </c>
      <c r="E30" s="74" t="s">
        <v>19</v>
      </c>
      <c r="I30" s="56"/>
      <c r="J30" s="56"/>
      <c r="K30" s="56"/>
      <c r="L30" s="56"/>
      <c r="M30" s="56"/>
      <c r="N30" s="56"/>
      <c r="O30" s="56"/>
      <c r="P30" s="56"/>
      <c r="Q30" s="56"/>
      <c r="R30" s="56"/>
      <c r="S30" s="56"/>
      <c r="T30" s="56"/>
      <c r="U30" s="56"/>
      <c r="V30" s="56"/>
      <c r="W30" s="56"/>
      <c r="X30" s="56"/>
      <c r="Y30" s="56"/>
      <c r="Z30" s="104"/>
    </row>
    <row r="31" spans="1:26" ht="20.100000000000001" customHeight="1" x14ac:dyDescent="0.15">
      <c r="A31" s="79"/>
      <c r="B31" s="79"/>
      <c r="C31" s="108"/>
      <c r="D31" s="105"/>
      <c r="E31" s="105"/>
      <c r="F31" s="105"/>
      <c r="G31" s="105"/>
      <c r="H31" s="105"/>
      <c r="I31" s="111"/>
      <c r="J31" s="107" t="s">
        <v>20</v>
      </c>
      <c r="K31" s="107"/>
      <c r="L31" s="107"/>
      <c r="M31" s="107"/>
      <c r="N31" s="107"/>
      <c r="O31" s="107"/>
      <c r="P31" s="107"/>
      <c r="Q31" s="107"/>
      <c r="R31" s="107"/>
      <c r="S31" s="107"/>
      <c r="T31" s="107"/>
      <c r="U31" s="107"/>
      <c r="V31" s="107"/>
      <c r="W31" s="107"/>
      <c r="X31" s="107"/>
      <c r="Y31" s="107"/>
      <c r="Z31" s="110"/>
    </row>
    <row r="32" spans="1:26" ht="20.100000000000001" customHeight="1" x14ac:dyDescent="0.15">
      <c r="A32" s="79">
        <f>IFERROR(IF(OR(TRIM($I32)="", NOT(OR(IFERROR(SEARCH(" ",$I32),0)&gt;0, IFERROR(SEARCH("　",$I32),0)&gt;0))),1001,0),3)</f>
        <v>1001</v>
      </c>
      <c r="B32" s="79"/>
      <c r="C32" s="99"/>
      <c r="D32" s="100">
        <v>7</v>
      </c>
      <c r="E32" s="74" t="s">
        <v>21</v>
      </c>
      <c r="I32" s="56"/>
      <c r="J32" s="56"/>
      <c r="K32" s="56"/>
      <c r="L32" s="56"/>
      <c r="M32" s="56"/>
      <c r="N32" s="56"/>
      <c r="O32" s="56"/>
      <c r="P32" s="56"/>
      <c r="Q32" s="56"/>
      <c r="R32" s="56"/>
      <c r="S32" s="56"/>
      <c r="T32" s="56"/>
      <c r="U32" s="56"/>
      <c r="V32" s="56"/>
      <c r="W32" s="56"/>
      <c r="X32" s="56"/>
      <c r="Y32" s="56"/>
      <c r="Z32" s="104"/>
    </row>
    <row r="33" spans="1:27" ht="20.100000000000001" customHeight="1" x14ac:dyDescent="0.15">
      <c r="A33" s="79"/>
      <c r="B33" s="79"/>
      <c r="C33" s="108"/>
      <c r="D33" s="105"/>
      <c r="E33" s="105"/>
      <c r="F33" s="105"/>
      <c r="G33" s="105"/>
      <c r="H33" s="105"/>
      <c r="I33" s="111"/>
      <c r="J33" s="107" t="s">
        <v>22</v>
      </c>
      <c r="K33" s="107"/>
      <c r="L33" s="107"/>
      <c r="M33" s="107"/>
      <c r="N33" s="107"/>
      <c r="O33" s="107"/>
      <c r="P33" s="107"/>
      <c r="Q33" s="107"/>
      <c r="R33" s="107"/>
      <c r="S33" s="107"/>
      <c r="T33" s="107"/>
      <c r="U33" s="107"/>
      <c r="V33" s="107"/>
      <c r="W33" s="107"/>
      <c r="X33" s="107"/>
      <c r="Y33" s="107"/>
      <c r="Z33" s="104"/>
    </row>
    <row r="34" spans="1:27" ht="20.100000000000001" customHeight="1" x14ac:dyDescent="0.15">
      <c r="A34" s="79">
        <f>IFERROR(IF(NOT(AND(TRIM($I34)&lt;&gt;"",ISNUMBER(VALUE(SUBSTITUTE($I34,"-",""))), IFERROR(SEARCH("-",$I34),0)&gt;0)),1001,0),3)</f>
        <v>1001</v>
      </c>
      <c r="B34" s="79"/>
      <c r="C34" s="99"/>
      <c r="D34" s="100">
        <v>8</v>
      </c>
      <c r="E34" s="74" t="s">
        <v>23</v>
      </c>
      <c r="I34" s="56"/>
      <c r="J34" s="56"/>
      <c r="K34" s="56"/>
      <c r="L34" s="56"/>
      <c r="M34" s="56"/>
      <c r="O34" s="112" t="s">
        <v>24</v>
      </c>
      <c r="P34" s="1"/>
      <c r="Q34" s="74" t="s">
        <v>25</v>
      </c>
      <c r="Y34" s="106"/>
      <c r="Z34" s="104"/>
    </row>
    <row r="35" spans="1:27" ht="20.100000000000001" customHeight="1" x14ac:dyDescent="0.15">
      <c r="A35" s="79"/>
      <c r="B35" s="79"/>
      <c r="C35" s="108"/>
      <c r="D35" s="105"/>
      <c r="E35" s="105"/>
      <c r="F35" s="105"/>
      <c r="G35" s="105"/>
      <c r="H35" s="105"/>
      <c r="I35" s="102"/>
      <c r="J35" s="107" t="s">
        <v>26</v>
      </c>
      <c r="K35" s="106"/>
      <c r="L35" s="106"/>
      <c r="M35" s="106"/>
      <c r="N35" s="106"/>
      <c r="O35" s="106"/>
      <c r="P35" s="106"/>
      <c r="Q35" s="106"/>
      <c r="R35" s="106"/>
      <c r="S35" s="106"/>
      <c r="T35" s="106"/>
      <c r="U35" s="106"/>
      <c r="V35" s="106"/>
      <c r="W35" s="106"/>
      <c r="X35" s="106"/>
      <c r="Y35" s="106"/>
      <c r="Z35" s="104"/>
    </row>
    <row r="36" spans="1:27" ht="20.100000000000001" customHeight="1" x14ac:dyDescent="0.15">
      <c r="A36" s="79">
        <f>IFERROR(IF(AND(TRIM($I36)&lt;&gt;"", NOT(AND(ISNUMBER(VALUE(SUBSTITUTE($I36,"-",""))), IFERROR(SEARCH("-",$I36),0)&gt;0))),1001,0),3)</f>
        <v>0</v>
      </c>
      <c r="B36" s="79"/>
      <c r="C36" s="99"/>
      <c r="D36" s="100">
        <v>9</v>
      </c>
      <c r="E36" s="74" t="s">
        <v>27</v>
      </c>
      <c r="I36" s="56"/>
      <c r="J36" s="56"/>
      <c r="K36" s="56"/>
      <c r="L36" s="56"/>
      <c r="M36" s="56"/>
      <c r="N36" s="106"/>
      <c r="O36" s="106"/>
      <c r="P36" s="106"/>
      <c r="Q36" s="106"/>
      <c r="R36" s="106"/>
      <c r="S36" s="106"/>
      <c r="T36" s="106"/>
      <c r="U36" s="106"/>
      <c r="V36" s="106"/>
      <c r="W36" s="106"/>
      <c r="X36" s="106"/>
      <c r="Y36" s="106"/>
      <c r="Z36" s="104"/>
    </row>
    <row r="37" spans="1:27" ht="20.100000000000001" customHeight="1" x14ac:dyDescent="0.15">
      <c r="A37" s="79"/>
      <c r="B37" s="79"/>
      <c r="C37" s="108"/>
      <c r="D37" s="105"/>
      <c r="E37" s="105"/>
      <c r="F37" s="105"/>
      <c r="G37" s="105"/>
      <c r="H37" s="105"/>
      <c r="I37" s="102"/>
      <c r="J37" s="107" t="s">
        <v>26</v>
      </c>
      <c r="K37" s="106"/>
      <c r="L37" s="106"/>
      <c r="M37" s="106"/>
      <c r="N37" s="106"/>
      <c r="O37" s="106"/>
      <c r="P37" s="106"/>
      <c r="Q37" s="106"/>
      <c r="R37" s="106"/>
      <c r="S37" s="106"/>
      <c r="T37" s="106"/>
      <c r="U37" s="106"/>
      <c r="V37" s="106"/>
      <c r="W37" s="106"/>
      <c r="X37" s="106"/>
      <c r="Y37" s="106"/>
      <c r="Z37" s="104"/>
    </row>
    <row r="38" spans="1:27" ht="20.100000000000001" customHeight="1" x14ac:dyDescent="0.15">
      <c r="A38" s="79">
        <f>IFERROR(IF(AND(TRIM($I38)&lt;&gt;"", NOT(IFERROR(SEARCH("@",$I38),0)&gt;0)),1001,0),3)</f>
        <v>0</v>
      </c>
      <c r="B38" s="79"/>
      <c r="C38" s="108"/>
      <c r="D38" s="100">
        <v>10</v>
      </c>
      <c r="E38" s="74" t="s">
        <v>28</v>
      </c>
      <c r="I38" s="56"/>
      <c r="J38" s="56"/>
      <c r="K38" s="56"/>
      <c r="L38" s="56"/>
      <c r="M38" s="56"/>
      <c r="N38" s="56"/>
      <c r="O38" s="56"/>
      <c r="P38" s="56"/>
      <c r="Q38" s="61"/>
      <c r="R38" s="56"/>
      <c r="S38" s="56"/>
      <c r="T38" s="56"/>
      <c r="U38" s="56"/>
      <c r="V38" s="56"/>
      <c r="W38" s="56"/>
      <c r="X38" s="56"/>
      <c r="Y38" s="56"/>
      <c r="Z38" s="104"/>
    </row>
    <row r="39" spans="1:27" ht="20.100000000000001" customHeight="1" x14ac:dyDescent="0.15">
      <c r="A39" s="79"/>
      <c r="B39" s="79"/>
      <c r="C39" s="108"/>
      <c r="D39" s="100"/>
      <c r="I39" s="102"/>
      <c r="J39" s="113" t="s">
        <v>60</v>
      </c>
      <c r="K39" s="114"/>
      <c r="L39" s="107"/>
      <c r="M39" s="107"/>
      <c r="N39" s="107"/>
      <c r="O39" s="107"/>
      <c r="P39" s="107"/>
      <c r="Q39" s="115"/>
      <c r="R39" s="107"/>
      <c r="S39" s="107"/>
      <c r="T39" s="107"/>
      <c r="U39" s="107"/>
      <c r="V39" s="107"/>
      <c r="W39" s="107"/>
      <c r="X39" s="107"/>
      <c r="Y39" s="107"/>
      <c r="Z39" s="105"/>
      <c r="AA39" s="116"/>
    </row>
    <row r="40" spans="1:27" ht="20.100000000000001" customHeight="1" x14ac:dyDescent="0.15">
      <c r="A40" s="79">
        <f>IFERROR(IF(AND($I40&lt;&gt;"一致する", $I40&lt;&gt;"一致しない"),1001,0),3)</f>
        <v>0</v>
      </c>
      <c r="B40" s="79"/>
      <c r="C40" s="99"/>
      <c r="D40" s="100">
        <v>11</v>
      </c>
      <c r="E40" s="74" t="s">
        <v>29</v>
      </c>
      <c r="I40" s="56" t="s">
        <v>30</v>
      </c>
      <c r="J40" s="56"/>
      <c r="K40" s="56"/>
      <c r="L40" s="56"/>
      <c r="M40" s="56"/>
      <c r="N40" s="105"/>
      <c r="O40" s="105"/>
      <c r="P40" s="105"/>
      <c r="Q40" s="105"/>
      <c r="R40" s="105"/>
      <c r="S40" s="105"/>
      <c r="T40" s="105"/>
      <c r="U40" s="105"/>
      <c r="V40" s="105"/>
      <c r="W40" s="105"/>
      <c r="X40" s="105"/>
      <c r="Y40" s="105"/>
      <c r="Z40" s="104"/>
      <c r="AA40" s="105"/>
    </row>
    <row r="41" spans="1:27" ht="20.100000000000001" customHeight="1" x14ac:dyDescent="0.15">
      <c r="A41" s="79"/>
      <c r="B41" s="79"/>
      <c r="C41" s="108"/>
      <c r="D41" s="105"/>
      <c r="E41" s="105"/>
      <c r="F41" s="105"/>
      <c r="G41" s="105"/>
      <c r="H41" s="105"/>
      <c r="I41" s="111"/>
      <c r="J41" s="117" t="s">
        <v>54</v>
      </c>
      <c r="K41" s="107"/>
      <c r="L41" s="107"/>
      <c r="M41" s="107"/>
      <c r="N41" s="107"/>
      <c r="O41" s="107"/>
      <c r="P41" s="107"/>
      <c r="Q41" s="107"/>
      <c r="R41" s="107"/>
      <c r="S41" s="107"/>
      <c r="T41" s="107"/>
      <c r="U41" s="107"/>
      <c r="V41" s="107"/>
      <c r="W41" s="107"/>
      <c r="X41" s="107"/>
      <c r="Y41" s="107"/>
      <c r="Z41" s="118"/>
      <c r="AA41" s="105"/>
    </row>
    <row r="42" spans="1:27" ht="20.100000000000001" customHeight="1" x14ac:dyDescent="0.15">
      <c r="A42" s="79"/>
      <c r="B42" s="79"/>
      <c r="C42" s="119"/>
      <c r="D42" s="120"/>
      <c r="E42" s="120"/>
      <c r="F42" s="120"/>
      <c r="G42" s="120"/>
      <c r="H42" s="120"/>
      <c r="I42" s="121"/>
      <c r="J42" s="121"/>
      <c r="K42" s="122"/>
      <c r="L42" s="121"/>
      <c r="M42" s="121"/>
      <c r="N42" s="121"/>
      <c r="O42" s="121"/>
      <c r="P42" s="121"/>
      <c r="Q42" s="121"/>
      <c r="R42" s="121"/>
      <c r="S42" s="121"/>
      <c r="T42" s="121"/>
      <c r="U42" s="121"/>
      <c r="V42" s="121"/>
      <c r="W42" s="121"/>
      <c r="X42" s="121"/>
      <c r="Y42" s="121"/>
      <c r="Z42" s="123"/>
    </row>
    <row r="43" spans="1:27" ht="15" customHeight="1" x14ac:dyDescent="0.15">
      <c r="A43" s="79"/>
      <c r="B43" s="79"/>
      <c r="C43" s="105"/>
      <c r="D43" s="105"/>
      <c r="E43" s="105"/>
      <c r="F43" s="105"/>
      <c r="G43" s="105"/>
      <c r="H43" s="105"/>
      <c r="I43" s="124"/>
      <c r="J43" s="125"/>
      <c r="K43" s="125"/>
      <c r="L43" s="125"/>
      <c r="M43" s="125"/>
      <c r="N43" s="125"/>
      <c r="O43" s="125"/>
      <c r="P43" s="125"/>
      <c r="Q43" s="125"/>
      <c r="R43" s="125"/>
      <c r="S43" s="125"/>
      <c r="T43" s="125"/>
      <c r="U43" s="125"/>
      <c r="V43" s="125"/>
      <c r="W43" s="125"/>
      <c r="X43" s="125"/>
      <c r="Y43" s="125"/>
      <c r="Z43" s="105"/>
    </row>
    <row r="44" spans="1:27" ht="15.75" hidden="1" customHeight="1" x14ac:dyDescent="0.15">
      <c r="A44" s="79"/>
      <c r="B44" s="79"/>
      <c r="C44" s="105"/>
      <c r="D44" s="105"/>
      <c r="E44" s="105"/>
      <c r="F44" s="105"/>
      <c r="G44" s="105"/>
      <c r="H44" s="105"/>
      <c r="I44" s="125"/>
      <c r="J44" s="105"/>
      <c r="K44" s="105"/>
      <c r="L44" s="105"/>
      <c r="M44" s="105"/>
      <c r="N44" s="105"/>
      <c r="O44" s="105"/>
      <c r="P44" s="105"/>
      <c r="Q44" s="105"/>
      <c r="R44" s="105"/>
      <c r="S44" s="105"/>
      <c r="T44" s="105"/>
      <c r="U44" s="105"/>
      <c r="V44" s="105"/>
      <c r="W44" s="105"/>
      <c r="X44" s="105"/>
      <c r="Y44" s="105"/>
      <c r="Z44" s="105"/>
    </row>
    <row r="45" spans="1:27" ht="15.75" hidden="1" customHeight="1" x14ac:dyDescent="0.15">
      <c r="A45" s="79"/>
      <c r="B45" s="79"/>
      <c r="C45" s="105"/>
      <c r="D45" s="105"/>
      <c r="E45" s="105"/>
      <c r="F45" s="105"/>
      <c r="G45" s="105"/>
      <c r="H45" s="105"/>
      <c r="I45" s="125"/>
      <c r="J45" s="105"/>
      <c r="K45" s="105"/>
      <c r="L45" s="105"/>
      <c r="M45" s="105"/>
      <c r="N45" s="105"/>
      <c r="O45" s="105"/>
      <c r="P45" s="105"/>
      <c r="Q45" s="105"/>
      <c r="R45" s="105"/>
      <c r="S45" s="105"/>
      <c r="T45" s="105"/>
      <c r="U45" s="105"/>
      <c r="V45" s="105"/>
      <c r="W45" s="105"/>
      <c r="X45" s="105"/>
      <c r="Y45" s="105"/>
      <c r="Z45" s="105"/>
    </row>
    <row r="46" spans="1:27" ht="15.75" hidden="1" customHeight="1" x14ac:dyDescent="0.15">
      <c r="A46" s="79"/>
      <c r="B46" s="79"/>
      <c r="C46" s="105"/>
      <c r="D46" s="105"/>
      <c r="E46" s="105"/>
      <c r="F46" s="105"/>
      <c r="G46" s="105"/>
      <c r="H46" s="105"/>
      <c r="I46" s="125"/>
      <c r="J46" s="105"/>
      <c r="K46" s="105"/>
      <c r="L46" s="105"/>
      <c r="M46" s="105"/>
      <c r="N46" s="105"/>
      <c r="O46" s="105"/>
      <c r="P46" s="105"/>
      <c r="Q46" s="105"/>
      <c r="R46" s="105"/>
      <c r="S46" s="105"/>
      <c r="T46" s="105"/>
      <c r="U46" s="105"/>
      <c r="V46" s="105"/>
      <c r="W46" s="105"/>
      <c r="X46" s="105"/>
      <c r="Y46" s="105"/>
      <c r="Z46" s="105"/>
    </row>
    <row r="47" spans="1:27" ht="15.75" hidden="1" customHeight="1" x14ac:dyDescent="0.15">
      <c r="A47" s="79"/>
      <c r="B47" s="79"/>
      <c r="C47" s="105"/>
      <c r="D47" s="105"/>
      <c r="E47" s="105"/>
      <c r="F47" s="105"/>
      <c r="G47" s="105"/>
      <c r="H47" s="105"/>
      <c r="I47" s="125"/>
      <c r="J47" s="105"/>
      <c r="K47" s="105"/>
      <c r="L47" s="105"/>
      <c r="M47" s="105"/>
      <c r="N47" s="105"/>
      <c r="O47" s="105"/>
      <c r="P47" s="105"/>
      <c r="Q47" s="105"/>
      <c r="R47" s="105"/>
      <c r="S47" s="105"/>
      <c r="T47" s="105"/>
      <c r="U47" s="105"/>
      <c r="V47" s="105"/>
      <c r="W47" s="105"/>
      <c r="X47" s="105"/>
      <c r="Y47" s="105"/>
      <c r="Z47" s="105"/>
    </row>
    <row r="48" spans="1:27" ht="15.75" hidden="1" customHeight="1" x14ac:dyDescent="0.15">
      <c r="A48" s="79"/>
      <c r="B48" s="79"/>
      <c r="C48" s="105"/>
      <c r="D48" s="105"/>
      <c r="E48" s="105"/>
      <c r="F48" s="105"/>
      <c r="G48" s="105"/>
      <c r="H48" s="105"/>
      <c r="I48" s="125"/>
      <c r="J48" s="105"/>
      <c r="K48" s="105"/>
      <c r="L48" s="105"/>
      <c r="M48" s="105"/>
      <c r="N48" s="105"/>
      <c r="O48" s="105"/>
      <c r="P48" s="105"/>
      <c r="Q48" s="105"/>
      <c r="R48" s="105"/>
      <c r="S48" s="105"/>
      <c r="T48" s="105"/>
      <c r="U48" s="105"/>
      <c r="V48" s="105"/>
      <c r="W48" s="105"/>
      <c r="X48" s="105"/>
      <c r="Y48" s="105"/>
      <c r="Z48" s="105"/>
    </row>
    <row r="49" spans="1:26" ht="15.75" hidden="1" customHeight="1" x14ac:dyDescent="0.15">
      <c r="A49" s="79"/>
      <c r="B49" s="79"/>
      <c r="C49" s="105"/>
      <c r="D49" s="105"/>
      <c r="E49" s="105"/>
      <c r="F49" s="105"/>
      <c r="G49" s="105"/>
      <c r="H49" s="105"/>
      <c r="I49" s="125"/>
      <c r="J49" s="105"/>
      <c r="K49" s="105"/>
      <c r="L49" s="105"/>
      <c r="M49" s="105"/>
      <c r="N49" s="105"/>
      <c r="O49" s="105"/>
      <c r="P49" s="105"/>
      <c r="Q49" s="105"/>
      <c r="R49" s="105"/>
      <c r="S49" s="105"/>
      <c r="T49" s="105"/>
      <c r="U49" s="105"/>
      <c r="V49" s="105"/>
      <c r="W49" s="105"/>
      <c r="X49" s="105"/>
      <c r="Y49" s="105"/>
      <c r="Z49" s="105"/>
    </row>
    <row r="50" spans="1:26" ht="15.75" hidden="1" customHeight="1" x14ac:dyDescent="0.15">
      <c r="A50" s="79"/>
      <c r="B50" s="79"/>
      <c r="C50" s="105"/>
      <c r="D50" s="105"/>
      <c r="E50" s="105"/>
      <c r="F50" s="105"/>
      <c r="G50" s="105"/>
      <c r="H50" s="105"/>
      <c r="I50" s="125"/>
      <c r="J50" s="105"/>
      <c r="K50" s="105"/>
      <c r="L50" s="105"/>
      <c r="M50" s="105"/>
      <c r="N50" s="105"/>
      <c r="O50" s="105"/>
      <c r="P50" s="105"/>
      <c r="Q50" s="105"/>
      <c r="R50" s="105"/>
      <c r="S50" s="105"/>
      <c r="T50" s="105"/>
      <c r="U50" s="105"/>
      <c r="V50" s="105"/>
      <c r="W50" s="105"/>
      <c r="X50" s="105"/>
      <c r="Y50" s="105"/>
      <c r="Z50" s="105"/>
    </row>
    <row r="51" spans="1:26" ht="15.75" hidden="1" customHeight="1" x14ac:dyDescent="0.15">
      <c r="A51" s="79"/>
      <c r="B51" s="79"/>
      <c r="C51" s="105"/>
      <c r="D51" s="105"/>
      <c r="E51" s="105"/>
      <c r="F51" s="105"/>
      <c r="G51" s="105"/>
      <c r="H51" s="105"/>
      <c r="I51" s="125"/>
      <c r="J51" s="105"/>
      <c r="K51" s="105"/>
      <c r="L51" s="105"/>
      <c r="M51" s="105"/>
      <c r="N51" s="105"/>
      <c r="O51" s="105"/>
      <c r="P51" s="105"/>
      <c r="Q51" s="105"/>
      <c r="R51" s="105"/>
      <c r="S51" s="105"/>
      <c r="T51" s="105"/>
      <c r="U51" s="105"/>
      <c r="V51" s="105"/>
      <c r="W51" s="105"/>
      <c r="X51" s="105"/>
      <c r="Y51" s="105"/>
      <c r="Z51" s="105"/>
    </row>
    <row r="52" spans="1:26" ht="15.75" hidden="1" customHeight="1" x14ac:dyDescent="0.15">
      <c r="A52" s="79"/>
      <c r="B52" s="79"/>
      <c r="C52" s="105"/>
      <c r="D52" s="105"/>
      <c r="E52" s="105"/>
      <c r="F52" s="105"/>
      <c r="G52" s="105"/>
      <c r="H52" s="105"/>
      <c r="I52" s="125"/>
      <c r="J52" s="105"/>
      <c r="K52" s="105"/>
      <c r="L52" s="105"/>
      <c r="M52" s="105"/>
      <c r="N52" s="105"/>
      <c r="O52" s="105"/>
      <c r="P52" s="105"/>
      <c r="Q52" s="105"/>
      <c r="R52" s="105"/>
      <c r="S52" s="105"/>
      <c r="T52" s="105"/>
      <c r="U52" s="105"/>
      <c r="V52" s="105"/>
      <c r="W52" s="105"/>
      <c r="X52" s="105"/>
      <c r="Y52" s="105"/>
      <c r="Z52" s="105"/>
    </row>
    <row r="53" spans="1:26" ht="15.75" hidden="1" customHeight="1" x14ac:dyDescent="0.15">
      <c r="A53" s="79"/>
      <c r="B53" s="79"/>
      <c r="C53" s="105"/>
      <c r="D53" s="105"/>
      <c r="E53" s="105"/>
      <c r="F53" s="105"/>
      <c r="G53" s="105"/>
      <c r="H53" s="105"/>
      <c r="I53" s="125"/>
      <c r="J53" s="105"/>
      <c r="K53" s="105"/>
      <c r="L53" s="105"/>
      <c r="M53" s="105"/>
      <c r="N53" s="105"/>
      <c r="O53" s="105"/>
      <c r="P53" s="105"/>
      <c r="Q53" s="105"/>
      <c r="R53" s="105"/>
      <c r="S53" s="105"/>
      <c r="T53" s="105"/>
      <c r="U53" s="105"/>
      <c r="V53" s="105"/>
      <c r="W53" s="105"/>
      <c r="X53" s="105"/>
      <c r="Y53" s="105"/>
      <c r="Z53" s="105"/>
    </row>
    <row r="54" spans="1:26" ht="15.75" hidden="1" customHeight="1" x14ac:dyDescent="0.15">
      <c r="A54" s="79"/>
      <c r="B54" s="79"/>
      <c r="C54" s="105"/>
      <c r="D54" s="105"/>
      <c r="E54" s="105"/>
      <c r="F54" s="105"/>
      <c r="G54" s="105"/>
      <c r="H54" s="105"/>
      <c r="I54" s="125"/>
      <c r="J54" s="105"/>
      <c r="K54" s="105"/>
      <c r="L54" s="105"/>
      <c r="M54" s="105"/>
      <c r="N54" s="105"/>
      <c r="O54" s="105"/>
      <c r="P54" s="105"/>
      <c r="Q54" s="105"/>
      <c r="R54" s="105"/>
      <c r="S54" s="105"/>
      <c r="T54" s="105"/>
      <c r="U54" s="105"/>
      <c r="V54" s="105"/>
      <c r="W54" s="105"/>
      <c r="X54" s="105"/>
      <c r="Y54" s="105"/>
      <c r="Z54" s="105"/>
    </row>
    <row r="55" spans="1:26" ht="15.75" hidden="1" customHeight="1" x14ac:dyDescent="0.15">
      <c r="A55" s="79"/>
      <c r="B55" s="79"/>
      <c r="C55" s="105"/>
      <c r="D55" s="105"/>
      <c r="E55" s="105"/>
      <c r="F55" s="105"/>
      <c r="G55" s="105"/>
      <c r="H55" s="105"/>
      <c r="I55" s="125"/>
      <c r="J55" s="105"/>
      <c r="K55" s="105"/>
      <c r="L55" s="105"/>
      <c r="M55" s="105"/>
      <c r="N55" s="105"/>
      <c r="O55" s="105"/>
      <c r="P55" s="105"/>
      <c r="Q55" s="105"/>
      <c r="R55" s="105"/>
      <c r="S55" s="105"/>
      <c r="T55" s="105"/>
      <c r="U55" s="105"/>
      <c r="V55" s="105"/>
      <c r="W55" s="105"/>
      <c r="X55" s="105"/>
      <c r="Y55" s="105"/>
      <c r="Z55" s="105"/>
    </row>
    <row r="56" spans="1:26" ht="15.75" hidden="1" customHeight="1" x14ac:dyDescent="0.15">
      <c r="A56" s="79"/>
      <c r="B56" s="79"/>
      <c r="C56" s="105"/>
      <c r="D56" s="105"/>
      <c r="E56" s="105"/>
      <c r="F56" s="105"/>
      <c r="G56" s="105"/>
      <c r="H56" s="105"/>
      <c r="I56" s="125"/>
      <c r="J56" s="105"/>
      <c r="K56" s="105"/>
      <c r="L56" s="105"/>
      <c r="M56" s="105"/>
      <c r="N56" s="105"/>
      <c r="O56" s="105"/>
      <c r="P56" s="105"/>
      <c r="Q56" s="105"/>
      <c r="R56" s="105"/>
      <c r="S56" s="105"/>
      <c r="T56" s="105"/>
      <c r="U56" s="105"/>
      <c r="V56" s="105"/>
      <c r="W56" s="105"/>
      <c r="X56" s="105"/>
      <c r="Y56" s="105"/>
      <c r="Z56" s="105"/>
    </row>
    <row r="57" spans="1:26" ht="15.75" hidden="1" customHeight="1" x14ac:dyDescent="0.15">
      <c r="A57" s="79"/>
      <c r="B57" s="79"/>
      <c r="C57" s="105"/>
      <c r="D57" s="105"/>
      <c r="E57" s="105"/>
      <c r="F57" s="105"/>
      <c r="G57" s="105"/>
      <c r="H57" s="105"/>
      <c r="I57" s="125"/>
      <c r="J57" s="105"/>
      <c r="K57" s="105"/>
      <c r="L57" s="105"/>
      <c r="M57" s="105"/>
      <c r="N57" s="105"/>
      <c r="O57" s="105"/>
      <c r="P57" s="105"/>
      <c r="Q57" s="105"/>
      <c r="R57" s="105"/>
      <c r="S57" s="105"/>
      <c r="T57" s="105"/>
      <c r="U57" s="105"/>
      <c r="V57" s="105"/>
      <c r="W57" s="105"/>
      <c r="X57" s="105"/>
      <c r="Y57" s="105"/>
      <c r="Z57" s="105"/>
    </row>
    <row r="58" spans="1:26" ht="15.75" hidden="1" customHeight="1" x14ac:dyDescent="0.15">
      <c r="A58" s="79"/>
      <c r="B58" s="79"/>
      <c r="C58" s="105"/>
      <c r="D58" s="105"/>
      <c r="E58" s="105"/>
      <c r="F58" s="105"/>
      <c r="G58" s="105"/>
      <c r="H58" s="105"/>
      <c r="I58" s="125"/>
      <c r="J58" s="105"/>
      <c r="K58" s="105"/>
      <c r="L58" s="105"/>
      <c r="M58" s="105"/>
      <c r="N58" s="105"/>
      <c r="O58" s="105"/>
      <c r="P58" s="105"/>
      <c r="Q58" s="105"/>
      <c r="R58" s="105"/>
      <c r="S58" s="105"/>
      <c r="T58" s="105"/>
      <c r="U58" s="105"/>
      <c r="V58" s="105"/>
      <c r="W58" s="105"/>
      <c r="X58" s="105"/>
      <c r="Y58" s="105"/>
      <c r="Z58" s="105"/>
    </row>
    <row r="59" spans="1:26" ht="15" customHeight="1" x14ac:dyDescent="0.15">
      <c r="A59" s="79"/>
      <c r="B59" s="79"/>
      <c r="C59" s="105"/>
      <c r="D59" s="105"/>
      <c r="E59" s="105"/>
      <c r="F59" s="105"/>
      <c r="G59" s="105"/>
      <c r="H59" s="105"/>
      <c r="I59" s="125"/>
      <c r="J59" s="105"/>
      <c r="K59" s="105"/>
      <c r="L59" s="105"/>
      <c r="M59" s="105"/>
      <c r="N59" s="105"/>
      <c r="O59" s="105"/>
      <c r="P59" s="105"/>
      <c r="Q59" s="105"/>
      <c r="R59" s="105"/>
      <c r="S59" s="105"/>
      <c r="T59" s="105"/>
      <c r="U59" s="105"/>
      <c r="V59" s="105"/>
      <c r="W59" s="105"/>
      <c r="X59" s="105"/>
      <c r="Y59" s="105"/>
      <c r="Z59" s="105"/>
    </row>
    <row r="60" spans="1:26" ht="20.100000000000001" customHeight="1" x14ac:dyDescent="0.15">
      <c r="A60" s="79"/>
      <c r="B60" s="79"/>
      <c r="C60" s="92" t="s">
        <v>31</v>
      </c>
      <c r="D60" s="93"/>
      <c r="E60" s="93"/>
      <c r="F60" s="93"/>
      <c r="G60" s="93"/>
      <c r="H60" s="94"/>
      <c r="I60" s="126"/>
    </row>
    <row r="61" spans="1:26" ht="15" customHeight="1" x14ac:dyDescent="0.15">
      <c r="A61" s="79"/>
      <c r="B61" s="79"/>
      <c r="C61" s="95"/>
      <c r="D61" s="96"/>
      <c r="E61" s="96"/>
      <c r="F61" s="96"/>
      <c r="G61" s="96"/>
      <c r="H61" s="96"/>
      <c r="I61" s="97"/>
      <c r="J61" s="97"/>
      <c r="K61" s="97"/>
      <c r="L61" s="97"/>
      <c r="M61" s="97"/>
      <c r="N61" s="97"/>
      <c r="O61" s="97"/>
      <c r="P61" s="97"/>
      <c r="Q61" s="97"/>
      <c r="R61" s="97"/>
      <c r="S61" s="97"/>
      <c r="T61" s="97"/>
      <c r="U61" s="97"/>
      <c r="V61" s="97"/>
      <c r="W61" s="97"/>
      <c r="X61" s="97"/>
      <c r="Y61" s="97"/>
      <c r="Z61" s="98"/>
    </row>
    <row r="62" spans="1:26" ht="20.100000000000001" customHeight="1" x14ac:dyDescent="0.15">
      <c r="A62" s="79"/>
      <c r="B62" s="79"/>
      <c r="C62" s="95"/>
      <c r="D62" s="127" t="s">
        <v>32</v>
      </c>
      <c r="E62" s="127"/>
      <c r="F62" s="127"/>
      <c r="G62" s="127"/>
      <c r="H62" s="127"/>
      <c r="I62" s="127"/>
      <c r="J62" s="127"/>
      <c r="K62" s="127"/>
      <c r="L62" s="127"/>
      <c r="M62" s="127"/>
      <c r="N62" s="127"/>
      <c r="O62" s="127"/>
      <c r="P62" s="127"/>
      <c r="Q62" s="127"/>
      <c r="R62" s="127"/>
      <c r="S62" s="127"/>
      <c r="T62" s="127"/>
      <c r="U62" s="127"/>
      <c r="V62" s="127"/>
      <c r="W62" s="127"/>
      <c r="X62" s="127"/>
      <c r="Y62" s="127"/>
      <c r="Z62" s="104"/>
    </row>
    <row r="63" spans="1:26" ht="20.100000000000001" customHeight="1" x14ac:dyDescent="0.15">
      <c r="A63" s="79">
        <f>IFERROR(IF(AND($I63&lt;&gt;"しない", $I63&lt;&gt;"する"),1001,0),3)</f>
        <v>1001</v>
      </c>
      <c r="B63" s="79"/>
      <c r="C63" s="99"/>
      <c r="D63" s="100">
        <v>1</v>
      </c>
      <c r="E63" s="105" t="s">
        <v>33</v>
      </c>
      <c r="F63" s="105"/>
      <c r="G63" s="105"/>
      <c r="H63" s="105"/>
      <c r="I63" s="56"/>
      <c r="J63" s="56"/>
      <c r="K63" s="56"/>
      <c r="L63" s="56"/>
      <c r="M63" s="56"/>
      <c r="N63" s="105"/>
      <c r="O63" s="105"/>
      <c r="P63" s="105"/>
      <c r="Q63" s="105"/>
      <c r="R63" s="105"/>
      <c r="S63" s="105"/>
      <c r="T63" s="105"/>
      <c r="U63" s="105"/>
      <c r="V63" s="105"/>
      <c r="W63" s="105"/>
      <c r="X63" s="105"/>
      <c r="Y63" s="105"/>
      <c r="Z63" s="104"/>
    </row>
    <row r="64" spans="1:26" ht="20.100000000000001" customHeight="1" x14ac:dyDescent="0.15">
      <c r="A64" s="79"/>
      <c r="B64" s="79"/>
      <c r="C64" s="99"/>
      <c r="D64" s="105"/>
      <c r="E64" s="105"/>
      <c r="F64" s="105"/>
      <c r="G64" s="105"/>
      <c r="H64" s="105"/>
      <c r="I64" s="111"/>
      <c r="J64" s="107" t="s">
        <v>6</v>
      </c>
      <c r="K64" s="106"/>
      <c r="L64" s="106"/>
      <c r="M64" s="106"/>
      <c r="N64" s="106"/>
      <c r="O64" s="106"/>
      <c r="P64" s="106"/>
      <c r="Q64" s="106"/>
      <c r="R64" s="106"/>
      <c r="S64" s="106"/>
      <c r="T64" s="106"/>
      <c r="U64" s="106"/>
      <c r="V64" s="106"/>
      <c r="W64" s="106"/>
      <c r="X64" s="106"/>
      <c r="Y64" s="106"/>
      <c r="Z64" s="104"/>
    </row>
    <row r="65" spans="1:26" ht="20.100000000000001" hidden="1" customHeight="1" x14ac:dyDescent="0.15">
      <c r="A65" s="79"/>
      <c r="B65" s="79"/>
      <c r="C65" s="99"/>
      <c r="D65" s="105"/>
      <c r="E65" s="105"/>
      <c r="F65" s="105"/>
      <c r="G65" s="105"/>
      <c r="H65" s="105"/>
      <c r="I65" s="111"/>
      <c r="J65" s="106"/>
      <c r="K65" s="106"/>
      <c r="L65" s="106"/>
      <c r="M65" s="106"/>
      <c r="N65" s="106"/>
      <c r="O65" s="106"/>
      <c r="P65" s="106"/>
      <c r="Q65" s="106"/>
      <c r="R65" s="106"/>
      <c r="S65" s="106"/>
      <c r="T65" s="106"/>
      <c r="U65" s="106"/>
      <c r="V65" s="106"/>
      <c r="W65" s="106"/>
      <c r="X65" s="106"/>
      <c r="Y65" s="106"/>
      <c r="Z65" s="104"/>
    </row>
    <row r="66" spans="1:26" ht="20.100000000000001" hidden="1" customHeight="1" x14ac:dyDescent="0.15">
      <c r="A66" s="79"/>
      <c r="B66" s="79"/>
      <c r="C66" s="99"/>
      <c r="D66" s="105"/>
      <c r="E66" s="105"/>
      <c r="F66" s="105"/>
      <c r="G66" s="105"/>
      <c r="H66" s="105"/>
      <c r="I66" s="111"/>
      <c r="J66" s="106"/>
      <c r="K66" s="106"/>
      <c r="L66" s="106"/>
      <c r="M66" s="106"/>
      <c r="N66" s="106"/>
      <c r="O66" s="106"/>
      <c r="P66" s="106"/>
      <c r="Q66" s="106"/>
      <c r="R66" s="106"/>
      <c r="S66" s="106"/>
      <c r="T66" s="106"/>
      <c r="U66" s="106"/>
      <c r="V66" s="106"/>
      <c r="W66" s="106"/>
      <c r="X66" s="106"/>
      <c r="Y66" s="106"/>
      <c r="Z66" s="104"/>
    </row>
    <row r="67" spans="1:26" ht="20.100000000000001" hidden="1" customHeight="1" x14ac:dyDescent="0.15">
      <c r="A67" s="79"/>
      <c r="B67" s="79"/>
      <c r="C67" s="99"/>
      <c r="D67" s="105"/>
      <c r="E67" s="105"/>
      <c r="F67" s="105"/>
      <c r="G67" s="105"/>
      <c r="H67" s="105"/>
      <c r="I67" s="111"/>
      <c r="J67" s="106"/>
      <c r="K67" s="106"/>
      <c r="L67" s="106"/>
      <c r="M67" s="106"/>
      <c r="N67" s="106"/>
      <c r="O67" s="106"/>
      <c r="P67" s="106"/>
      <c r="Q67" s="106"/>
      <c r="R67" s="106"/>
      <c r="S67" s="106"/>
      <c r="T67" s="106"/>
      <c r="U67" s="106"/>
      <c r="V67" s="106"/>
      <c r="W67" s="106"/>
      <c r="X67" s="106"/>
      <c r="Y67" s="106"/>
      <c r="Z67" s="104"/>
    </row>
    <row r="68" spans="1:26" ht="20.100000000000001" hidden="1" customHeight="1" x14ac:dyDescent="0.15">
      <c r="A68" s="79"/>
      <c r="B68" s="79"/>
      <c r="C68" s="99"/>
      <c r="D68" s="105"/>
      <c r="E68" s="105"/>
      <c r="F68" s="105"/>
      <c r="G68" s="105"/>
      <c r="H68" s="105"/>
      <c r="I68" s="111"/>
      <c r="J68" s="106"/>
      <c r="K68" s="106"/>
      <c r="L68" s="106"/>
      <c r="M68" s="106"/>
      <c r="N68" s="106"/>
      <c r="O68" s="106"/>
      <c r="P68" s="106"/>
      <c r="Q68" s="106"/>
      <c r="R68" s="106"/>
      <c r="S68" s="106"/>
      <c r="T68" s="106"/>
      <c r="U68" s="106"/>
      <c r="V68" s="106"/>
      <c r="W68" s="106"/>
      <c r="X68" s="106"/>
      <c r="Y68" s="106"/>
      <c r="Z68" s="104"/>
    </row>
    <row r="69" spans="1:26" ht="20.100000000000001" customHeight="1" x14ac:dyDescent="0.15">
      <c r="A69" s="79">
        <f>IFERROR(IF(OR(AND($I63="する",TRIM($I69)=""),AND($I63="しない",NOT(ISBLANK($I69)))),1001,0),3)</f>
        <v>0</v>
      </c>
      <c r="B69" s="79"/>
      <c r="C69" s="99"/>
      <c r="D69" s="100">
        <v>2</v>
      </c>
      <c r="E69" s="74" t="s">
        <v>12</v>
      </c>
      <c r="I69" s="57"/>
      <c r="J69" s="58"/>
      <c r="K69" s="58"/>
      <c r="L69" s="58"/>
      <c r="M69" s="58"/>
      <c r="N69" s="105"/>
      <c r="O69" s="105"/>
      <c r="P69" s="105"/>
      <c r="Q69" s="105"/>
      <c r="R69" s="105"/>
      <c r="S69" s="105"/>
      <c r="T69" s="105"/>
      <c r="U69" s="105"/>
      <c r="V69" s="105"/>
      <c r="W69" s="105"/>
      <c r="X69" s="105"/>
      <c r="Y69" s="105"/>
      <c r="Z69" s="104"/>
    </row>
    <row r="70" spans="1:26" ht="20.100000000000001" customHeight="1" x14ac:dyDescent="0.15">
      <c r="A70" s="79"/>
      <c r="B70" s="79"/>
      <c r="C70" s="99"/>
      <c r="D70" s="100"/>
      <c r="E70" s="105"/>
      <c r="F70" s="105"/>
      <c r="G70" s="105"/>
      <c r="H70" s="105"/>
      <c r="I70" s="102"/>
      <c r="J70" s="107" t="s">
        <v>62</v>
      </c>
      <c r="K70" s="106"/>
      <c r="L70" s="106"/>
      <c r="M70" s="106"/>
      <c r="N70" s="106"/>
      <c r="O70" s="106"/>
      <c r="P70" s="106"/>
      <c r="Q70" s="106"/>
      <c r="R70" s="106"/>
      <c r="S70" s="106"/>
      <c r="T70" s="106"/>
      <c r="U70" s="106"/>
      <c r="V70" s="106"/>
      <c r="W70" s="106"/>
      <c r="X70" s="106"/>
      <c r="Y70" s="106"/>
      <c r="Z70" s="104"/>
    </row>
    <row r="71" spans="1:26" ht="20.100000000000001" customHeight="1" x14ac:dyDescent="0.15">
      <c r="A71" s="79">
        <f>IFERROR(IF(OR(AND($I63="する",AND($I71&lt;&gt;"", OR(ISERROR(FIND("@"&amp;LEFT($I71,3)&amp;"@", 都道府県3))=FALSE, ISERROR(FIND("@"&amp;LEFT($I71,4)&amp;"@",都道府県4))=FALSE))=FALSE),AND($I63="しない",NOT(ISBLANK($I71)))),1001,0),3)</f>
        <v>0</v>
      </c>
      <c r="B71" s="79"/>
      <c r="C71" s="99"/>
      <c r="D71" s="100">
        <v>3</v>
      </c>
      <c r="E71" s="74" t="s">
        <v>13</v>
      </c>
      <c r="I71" s="59"/>
      <c r="J71" s="59"/>
      <c r="K71" s="59"/>
      <c r="L71" s="59"/>
      <c r="M71" s="59"/>
      <c r="N71" s="59"/>
      <c r="O71" s="59"/>
      <c r="P71" s="59"/>
      <c r="Q71" s="60"/>
      <c r="R71" s="59"/>
      <c r="S71" s="59"/>
      <c r="T71" s="59"/>
      <c r="U71" s="59"/>
      <c r="V71" s="59"/>
      <c r="W71" s="59"/>
      <c r="X71" s="59"/>
      <c r="Y71" s="59"/>
      <c r="Z71" s="104"/>
    </row>
    <row r="72" spans="1:26" ht="20.100000000000001" customHeight="1" x14ac:dyDescent="0.15">
      <c r="A72" s="79"/>
      <c r="B72" s="79"/>
      <c r="C72" s="99"/>
      <c r="D72" s="100"/>
      <c r="E72" s="105"/>
      <c r="F72" s="105"/>
      <c r="G72" s="105"/>
      <c r="H72" s="105"/>
      <c r="I72" s="102"/>
      <c r="J72" s="107" t="s">
        <v>14</v>
      </c>
      <c r="K72" s="106"/>
      <c r="L72" s="106"/>
      <c r="M72" s="106"/>
      <c r="N72" s="106"/>
      <c r="O72" s="106"/>
      <c r="P72" s="106"/>
      <c r="Q72" s="106"/>
      <c r="R72" s="106"/>
      <c r="S72" s="106"/>
      <c r="T72" s="106"/>
      <c r="U72" s="106"/>
      <c r="V72" s="106"/>
      <c r="W72" s="106"/>
      <c r="X72" s="106"/>
      <c r="Y72" s="106"/>
      <c r="Z72" s="104"/>
    </row>
    <row r="73" spans="1:26" ht="20.100000000000001" customHeight="1" x14ac:dyDescent="0.15">
      <c r="A73" s="79">
        <f>IFERROR(IF(OR(AND($I63="する",TRIM($I73)=""),AND($I63="しない",NOT(ISBLANK($I73)))),1001,0),3)</f>
        <v>0</v>
      </c>
      <c r="B73" s="79"/>
      <c r="C73" s="99"/>
      <c r="D73" s="100">
        <v>4</v>
      </c>
      <c r="E73" s="74" t="s">
        <v>15</v>
      </c>
      <c r="I73" s="56"/>
      <c r="J73" s="56"/>
      <c r="K73" s="56"/>
      <c r="L73" s="56"/>
      <c r="M73" s="56"/>
      <c r="N73" s="56"/>
      <c r="O73" s="56"/>
      <c r="P73" s="56"/>
      <c r="Q73" s="62"/>
      <c r="R73" s="56"/>
      <c r="S73" s="56"/>
      <c r="T73" s="56"/>
      <c r="U73" s="56"/>
      <c r="V73" s="56"/>
      <c r="W73" s="56"/>
      <c r="X73" s="56"/>
      <c r="Y73" s="56"/>
      <c r="Z73" s="104"/>
    </row>
    <row r="74" spans="1:26" ht="30" customHeight="1" x14ac:dyDescent="0.15">
      <c r="A74" s="79"/>
      <c r="B74" s="79"/>
      <c r="C74" s="108"/>
      <c r="D74" s="105"/>
      <c r="I74" s="102"/>
      <c r="J74" s="128" t="s">
        <v>230</v>
      </c>
      <c r="K74" s="128"/>
      <c r="L74" s="128"/>
      <c r="M74" s="128"/>
      <c r="N74" s="128"/>
      <c r="O74" s="128"/>
      <c r="P74" s="128"/>
      <c r="Q74" s="128"/>
      <c r="R74" s="128"/>
      <c r="S74" s="128"/>
      <c r="T74" s="128"/>
      <c r="U74" s="128"/>
      <c r="V74" s="128"/>
      <c r="W74" s="128"/>
      <c r="X74" s="128"/>
      <c r="Y74" s="128"/>
      <c r="Z74" s="104"/>
    </row>
    <row r="75" spans="1:26" ht="20.100000000000001" customHeight="1" x14ac:dyDescent="0.15">
      <c r="A75" s="79">
        <f>IFERROR(IF(OR(AND($I63="する",TRIM($I75)=""),AND($I63="しない",NOT(ISBLANK($I75)))),1001,0),3)</f>
        <v>0</v>
      </c>
      <c r="B75" s="79"/>
      <c r="C75" s="99"/>
      <c r="D75" s="100">
        <v>5</v>
      </c>
      <c r="E75" s="74" t="s">
        <v>16</v>
      </c>
      <c r="I75" s="56"/>
      <c r="J75" s="56"/>
      <c r="K75" s="56"/>
      <c r="L75" s="56"/>
      <c r="M75" s="56"/>
      <c r="N75" s="56"/>
      <c r="O75" s="56"/>
      <c r="P75" s="56"/>
      <c r="Q75" s="56"/>
      <c r="R75" s="56"/>
      <c r="S75" s="56"/>
      <c r="T75" s="56"/>
      <c r="U75" s="56"/>
      <c r="V75" s="56"/>
      <c r="W75" s="56"/>
      <c r="X75" s="56"/>
      <c r="Y75" s="56"/>
      <c r="Z75" s="104"/>
    </row>
    <row r="76" spans="1:26" ht="30" customHeight="1" x14ac:dyDescent="0.15">
      <c r="A76" s="79"/>
      <c r="B76" s="79"/>
      <c r="C76" s="108"/>
      <c r="D76" s="105"/>
      <c r="E76" s="105"/>
      <c r="F76" s="105"/>
      <c r="G76" s="105"/>
      <c r="H76" s="105"/>
      <c r="I76" s="102"/>
      <c r="J76" s="128" t="s">
        <v>231</v>
      </c>
      <c r="K76" s="128"/>
      <c r="L76" s="128"/>
      <c r="M76" s="128"/>
      <c r="N76" s="128"/>
      <c r="O76" s="128"/>
      <c r="P76" s="128"/>
      <c r="Q76" s="128"/>
      <c r="R76" s="128"/>
      <c r="S76" s="128"/>
      <c r="T76" s="128"/>
      <c r="U76" s="128"/>
      <c r="V76" s="128"/>
      <c r="W76" s="128"/>
      <c r="X76" s="128"/>
      <c r="Y76" s="128"/>
      <c r="Z76" s="104"/>
    </row>
    <row r="77" spans="1:26" ht="20.100000000000001" customHeight="1" x14ac:dyDescent="0.15">
      <c r="A77" s="79">
        <f>IFERROR(IF(OR(AND($I63="する",TRIM($I77)=""),AND($I63="しない",NOT(ISBLANK($I77)))),1001,0),3)</f>
        <v>0</v>
      </c>
      <c r="B77" s="79"/>
      <c r="C77" s="99"/>
      <c r="D77" s="100">
        <v>6</v>
      </c>
      <c r="E77" s="74" t="s">
        <v>34</v>
      </c>
      <c r="I77" s="56"/>
      <c r="J77" s="56"/>
      <c r="K77" s="56"/>
      <c r="L77" s="56"/>
      <c r="M77" s="56"/>
      <c r="N77" s="56"/>
      <c r="O77" s="56"/>
      <c r="P77" s="56"/>
      <c r="Q77" s="56"/>
      <c r="R77" s="56"/>
      <c r="S77" s="56"/>
      <c r="T77" s="56"/>
      <c r="U77" s="56"/>
      <c r="V77" s="56"/>
      <c r="W77" s="56"/>
      <c r="X77" s="56"/>
      <c r="Y77" s="56"/>
      <c r="Z77" s="104"/>
    </row>
    <row r="78" spans="1:26" ht="20.100000000000001" customHeight="1" x14ac:dyDescent="0.15">
      <c r="A78" s="79"/>
      <c r="B78" s="79"/>
      <c r="C78" s="108"/>
      <c r="D78" s="105"/>
      <c r="E78" s="105"/>
      <c r="F78" s="105"/>
      <c r="G78" s="105"/>
      <c r="H78" s="105"/>
      <c r="I78" s="102"/>
      <c r="J78" s="117" t="s">
        <v>35</v>
      </c>
      <c r="K78" s="106"/>
      <c r="L78" s="106"/>
      <c r="M78" s="106"/>
      <c r="N78" s="106"/>
      <c r="O78" s="106"/>
      <c r="P78" s="106"/>
      <c r="Q78" s="106"/>
      <c r="R78" s="106"/>
      <c r="S78" s="106"/>
      <c r="T78" s="106"/>
      <c r="U78" s="106"/>
      <c r="V78" s="106"/>
      <c r="W78" s="106"/>
      <c r="X78" s="106"/>
      <c r="Y78" s="106"/>
      <c r="Z78" s="104"/>
    </row>
    <row r="79" spans="1:26" ht="20.100000000000001" customHeight="1" x14ac:dyDescent="0.15">
      <c r="A79" s="79">
        <f>IFERROR(IF(OR(AND($I63="する",OR(TRIM($I79)="", NOT(OR(IFERROR(SEARCH(" ",$I79),0)&gt;0, IFERROR(SEARCH("　",$I79),0)&gt;0)))),AND($I63="しない",NOT(ISBLANK($I79)))),1001,0),3)</f>
        <v>0</v>
      </c>
      <c r="B79" s="79"/>
      <c r="C79" s="99"/>
      <c r="D79" s="100">
        <v>7</v>
      </c>
      <c r="E79" s="74" t="s">
        <v>36</v>
      </c>
      <c r="I79" s="56"/>
      <c r="J79" s="56"/>
      <c r="K79" s="56"/>
      <c r="L79" s="56"/>
      <c r="M79" s="56"/>
      <c r="N79" s="56"/>
      <c r="O79" s="56"/>
      <c r="P79" s="56"/>
      <c r="Q79" s="56"/>
      <c r="R79" s="56"/>
      <c r="S79" s="56"/>
      <c r="T79" s="56"/>
      <c r="U79" s="56"/>
      <c r="V79" s="56"/>
      <c r="W79" s="56"/>
      <c r="X79" s="56"/>
      <c r="Y79" s="56"/>
      <c r="Z79" s="104"/>
    </row>
    <row r="80" spans="1:26" ht="20.100000000000001" customHeight="1" x14ac:dyDescent="0.15">
      <c r="A80" s="79"/>
      <c r="B80" s="79"/>
      <c r="C80" s="108"/>
      <c r="D80" s="105"/>
      <c r="E80" s="129" t="s">
        <v>37</v>
      </c>
      <c r="F80" s="105"/>
      <c r="G80" s="105"/>
      <c r="H80" s="105"/>
      <c r="I80" s="111"/>
      <c r="J80" s="107" t="s">
        <v>20</v>
      </c>
      <c r="K80" s="107"/>
      <c r="L80" s="107"/>
      <c r="M80" s="107"/>
      <c r="N80" s="107"/>
      <c r="O80" s="107"/>
      <c r="P80" s="107"/>
      <c r="Q80" s="107"/>
      <c r="R80" s="107"/>
      <c r="S80" s="107"/>
      <c r="T80" s="107"/>
      <c r="U80" s="107"/>
      <c r="V80" s="107"/>
      <c r="W80" s="107"/>
      <c r="X80" s="107"/>
      <c r="Y80" s="107"/>
      <c r="Z80" s="104"/>
    </row>
    <row r="81" spans="1:27" ht="20.100000000000001" customHeight="1" x14ac:dyDescent="0.15">
      <c r="A81" s="79">
        <f>IFERROR(IF(OR(AND($I63="する",OR(TRIM($I81)="", NOT(OR(IFERROR(SEARCH(" ",$I81),0)&gt;0, IFERROR(SEARCH("　",$I81),0)&gt;0)))),AND($I63="しない",NOT(ISBLANK($I81)))),1001,0),3)</f>
        <v>0</v>
      </c>
      <c r="B81" s="79"/>
      <c r="C81" s="99"/>
      <c r="D81" s="100">
        <v>8</v>
      </c>
      <c r="E81" s="74" t="s">
        <v>36</v>
      </c>
      <c r="I81" s="56"/>
      <c r="J81" s="56"/>
      <c r="K81" s="56"/>
      <c r="L81" s="56"/>
      <c r="M81" s="56"/>
      <c r="N81" s="56"/>
      <c r="O81" s="56"/>
      <c r="P81" s="56"/>
      <c r="Q81" s="56"/>
      <c r="R81" s="56"/>
      <c r="S81" s="56"/>
      <c r="T81" s="56"/>
      <c r="U81" s="56"/>
      <c r="V81" s="56"/>
      <c r="W81" s="56"/>
      <c r="X81" s="56"/>
      <c r="Y81" s="56"/>
      <c r="Z81" s="104"/>
    </row>
    <row r="82" spans="1:27" ht="20.100000000000001" customHeight="1" x14ac:dyDescent="0.15">
      <c r="A82" s="79"/>
      <c r="B82" s="79"/>
      <c r="C82" s="108"/>
      <c r="D82" s="105"/>
      <c r="E82" s="105"/>
      <c r="F82" s="105"/>
      <c r="G82" s="105"/>
      <c r="H82" s="105"/>
      <c r="I82" s="111"/>
      <c r="J82" s="107" t="s">
        <v>22</v>
      </c>
      <c r="K82" s="107"/>
      <c r="L82" s="107"/>
      <c r="M82" s="107"/>
      <c r="N82" s="107"/>
      <c r="O82" s="107"/>
      <c r="P82" s="107"/>
      <c r="Q82" s="107"/>
      <c r="R82" s="107"/>
      <c r="S82" s="107"/>
      <c r="T82" s="107"/>
      <c r="U82" s="107"/>
      <c r="V82" s="107"/>
      <c r="W82" s="107"/>
      <c r="X82" s="107"/>
      <c r="Y82" s="107"/>
      <c r="Z82" s="104"/>
    </row>
    <row r="83" spans="1:27" ht="20.100000000000001" customHeight="1" x14ac:dyDescent="0.15">
      <c r="A83" s="79">
        <f>IFERROR(IF(OR(AND($I63="する",NOT(AND(TRIM($I83)&lt;&gt;"",ISNUMBER(VALUE(SUBSTITUTE($I83,"-",""))),IFERROR(SEARCH("-",$I83),0)&gt;0))), AND($I63="しない",NOT(ISBLANK($I83)))),1001,0),3)</f>
        <v>0</v>
      </c>
      <c r="B83" s="79"/>
      <c r="C83" s="99"/>
      <c r="D83" s="100">
        <v>9</v>
      </c>
      <c r="E83" s="74" t="s">
        <v>23</v>
      </c>
      <c r="I83" s="56"/>
      <c r="J83" s="56"/>
      <c r="K83" s="56"/>
      <c r="L83" s="56"/>
      <c r="M83" s="56"/>
      <c r="O83" s="112" t="s">
        <v>24</v>
      </c>
      <c r="P83" s="1"/>
      <c r="Q83" s="74" t="s">
        <v>25</v>
      </c>
      <c r="Y83" s="106"/>
      <c r="Z83" s="104"/>
    </row>
    <row r="84" spans="1:27" ht="20.100000000000001" customHeight="1" x14ac:dyDescent="0.15">
      <c r="A84" s="79">
        <f>IFERROR(IF(AND($I63="しない",NOT(ISBLANK($P83))),1001,0),3)</f>
        <v>0</v>
      </c>
      <c r="B84" s="79"/>
      <c r="C84" s="108"/>
      <c r="D84" s="105"/>
      <c r="E84" s="105"/>
      <c r="F84" s="105"/>
      <c r="G84" s="105"/>
      <c r="H84" s="105"/>
      <c r="I84" s="102"/>
      <c r="J84" s="107" t="s">
        <v>26</v>
      </c>
      <c r="K84" s="106"/>
      <c r="L84" s="106"/>
      <c r="M84" s="106"/>
      <c r="N84" s="106"/>
      <c r="O84" s="106"/>
      <c r="P84" s="106"/>
      <c r="Q84" s="106"/>
      <c r="R84" s="106"/>
      <c r="S84" s="106"/>
      <c r="T84" s="106"/>
      <c r="U84" s="106"/>
      <c r="V84" s="106"/>
      <c r="W84" s="106"/>
      <c r="X84" s="106"/>
      <c r="Y84" s="106"/>
      <c r="Z84" s="104"/>
    </row>
    <row r="85" spans="1:27" ht="20.100000000000001" customHeight="1" x14ac:dyDescent="0.15">
      <c r="A85" s="79">
        <f>IFERROR(IF(OR(AND($I63="する",AND(TRIM($I85)&lt;&gt;"",NOT(AND(ISNUMBER(VALUE(SUBSTITUTE($I85,"-",""))),IFERROR(SEARCH("-",$I85),0)&gt;0)))), AND($I63="しない",NOT(ISBLANK($I85)))),1001,0),3)</f>
        <v>0</v>
      </c>
      <c r="B85" s="79"/>
      <c r="C85" s="99"/>
      <c r="D85" s="100">
        <v>10</v>
      </c>
      <c r="E85" s="74" t="s">
        <v>27</v>
      </c>
      <c r="I85" s="56"/>
      <c r="J85" s="56"/>
      <c r="K85" s="56"/>
      <c r="L85" s="56"/>
      <c r="M85" s="56"/>
      <c r="N85" s="106"/>
      <c r="O85" s="106"/>
      <c r="P85" s="106"/>
      <c r="Q85" s="106"/>
      <c r="R85" s="106"/>
      <c r="S85" s="106"/>
      <c r="T85" s="106"/>
      <c r="U85" s="106"/>
      <c r="V85" s="106"/>
      <c r="W85" s="106"/>
      <c r="X85" s="106"/>
      <c r="Y85" s="106"/>
      <c r="Z85" s="104"/>
    </row>
    <row r="86" spans="1:27" ht="20.100000000000001" customHeight="1" x14ac:dyDescent="0.15">
      <c r="A86" s="79"/>
      <c r="B86" s="79"/>
      <c r="C86" s="108"/>
      <c r="D86" s="105"/>
      <c r="E86" s="105"/>
      <c r="F86" s="105"/>
      <c r="G86" s="105"/>
      <c r="H86" s="105"/>
      <c r="I86" s="102"/>
      <c r="J86" s="107" t="s">
        <v>26</v>
      </c>
      <c r="K86" s="106"/>
      <c r="L86" s="106"/>
      <c r="M86" s="106"/>
      <c r="N86" s="106"/>
      <c r="O86" s="106"/>
      <c r="P86" s="106"/>
      <c r="Q86" s="106"/>
      <c r="R86" s="106"/>
      <c r="S86" s="106"/>
      <c r="T86" s="106"/>
      <c r="U86" s="106"/>
      <c r="V86" s="106"/>
      <c r="W86" s="106"/>
      <c r="X86" s="106"/>
      <c r="Y86" s="106"/>
      <c r="Z86" s="104"/>
    </row>
    <row r="87" spans="1:27" ht="20.100000000000001" customHeight="1" x14ac:dyDescent="0.15">
      <c r="A87" s="79">
        <f>IFERROR(IF(OR(AND($I63="する",AND(TRIM($I87)&lt;&gt;"",NOT(IFERROR(SEARCH("@",$I87),0)&gt;0))),AND($I63="しない",NOT(ISBLANK($I87)))),1001,0),3)</f>
        <v>0</v>
      </c>
      <c r="B87" s="79"/>
      <c r="C87" s="108"/>
      <c r="D87" s="100">
        <v>11</v>
      </c>
      <c r="E87" s="74" t="s">
        <v>28</v>
      </c>
      <c r="I87" s="56"/>
      <c r="J87" s="56"/>
      <c r="K87" s="56"/>
      <c r="L87" s="56"/>
      <c r="M87" s="56"/>
      <c r="N87" s="56"/>
      <c r="O87" s="56"/>
      <c r="P87" s="56"/>
      <c r="Q87" s="61"/>
      <c r="R87" s="56"/>
      <c r="S87" s="56"/>
      <c r="T87" s="56"/>
      <c r="U87" s="56"/>
      <c r="V87" s="56"/>
      <c r="W87" s="56"/>
      <c r="X87" s="56"/>
      <c r="Y87" s="56"/>
      <c r="Z87" s="104"/>
    </row>
    <row r="88" spans="1:27" ht="20.100000000000001" customHeight="1" x14ac:dyDescent="0.15">
      <c r="A88" s="79"/>
      <c r="B88" s="79"/>
      <c r="C88" s="108"/>
      <c r="D88" s="100"/>
      <c r="I88" s="102"/>
      <c r="J88" s="113" t="s">
        <v>60</v>
      </c>
      <c r="K88" s="130"/>
      <c r="L88" s="106"/>
      <c r="M88" s="106"/>
      <c r="N88" s="106"/>
      <c r="O88" s="106"/>
      <c r="P88" s="106"/>
      <c r="Q88" s="131"/>
      <c r="R88" s="106"/>
      <c r="S88" s="106"/>
      <c r="T88" s="106"/>
      <c r="U88" s="106"/>
      <c r="V88" s="106"/>
      <c r="W88" s="106"/>
      <c r="X88" s="106"/>
      <c r="Y88" s="106"/>
      <c r="Z88" s="105"/>
      <c r="AA88" s="116"/>
    </row>
    <row r="89" spans="1:27" ht="20.100000000000001" customHeight="1" x14ac:dyDescent="0.15">
      <c r="A89" s="79"/>
      <c r="B89" s="79"/>
      <c r="C89" s="119"/>
      <c r="D89" s="120"/>
      <c r="E89" s="120"/>
      <c r="F89" s="120"/>
      <c r="G89" s="120"/>
      <c r="H89" s="120"/>
      <c r="I89" s="132"/>
      <c r="J89" s="133"/>
      <c r="K89" s="134"/>
      <c r="L89" s="133"/>
      <c r="M89" s="133"/>
      <c r="N89" s="133"/>
      <c r="O89" s="133"/>
      <c r="P89" s="133"/>
      <c r="Q89" s="135"/>
      <c r="R89" s="133"/>
      <c r="S89" s="133"/>
      <c r="T89" s="133"/>
      <c r="U89" s="133"/>
      <c r="V89" s="133"/>
      <c r="W89" s="133"/>
      <c r="X89" s="133"/>
      <c r="Y89" s="133"/>
      <c r="Z89" s="120"/>
      <c r="AA89" s="116"/>
    </row>
    <row r="90" spans="1:27" ht="20.100000000000001" customHeight="1" x14ac:dyDescent="0.15">
      <c r="A90" s="79"/>
      <c r="B90" s="79"/>
      <c r="C90" s="105"/>
      <c r="D90" s="105"/>
      <c r="E90" s="105"/>
      <c r="F90" s="105"/>
      <c r="G90" s="105"/>
      <c r="H90" s="105"/>
      <c r="I90" s="124"/>
      <c r="J90" s="105"/>
      <c r="K90" s="136"/>
      <c r="L90" s="105"/>
      <c r="M90" s="105"/>
      <c r="N90" s="105"/>
      <c r="O90" s="105"/>
      <c r="P90" s="105"/>
      <c r="Q90" s="105"/>
      <c r="R90" s="105"/>
      <c r="S90" s="105"/>
      <c r="T90" s="105"/>
      <c r="U90" s="105"/>
      <c r="V90" s="105"/>
      <c r="W90" s="105"/>
      <c r="X90" s="105"/>
      <c r="Y90" s="105"/>
      <c r="Z90" s="105"/>
    </row>
    <row r="91" spans="1:27" ht="15.75" hidden="1" customHeight="1" x14ac:dyDescent="0.15">
      <c r="A91" s="79"/>
      <c r="B91" s="79"/>
      <c r="C91" s="105"/>
      <c r="D91" s="105"/>
      <c r="E91" s="105"/>
      <c r="F91" s="105"/>
      <c r="G91" s="105"/>
      <c r="H91" s="105"/>
      <c r="I91" s="124"/>
      <c r="J91" s="105"/>
      <c r="K91" s="136"/>
      <c r="L91" s="105"/>
      <c r="M91" s="105"/>
      <c r="N91" s="105"/>
      <c r="O91" s="105"/>
      <c r="P91" s="105"/>
      <c r="Q91" s="105"/>
      <c r="R91" s="105"/>
      <c r="S91" s="105"/>
      <c r="T91" s="105"/>
      <c r="U91" s="105"/>
      <c r="V91" s="105"/>
      <c r="W91" s="105"/>
      <c r="X91" s="105"/>
      <c r="Y91" s="105"/>
      <c r="Z91" s="105"/>
    </row>
    <row r="92" spans="1:27" ht="15.75" hidden="1" customHeight="1" x14ac:dyDescent="0.15">
      <c r="A92" s="79"/>
      <c r="B92" s="79"/>
      <c r="C92" s="105"/>
      <c r="D92" s="105"/>
      <c r="E92" s="105"/>
      <c r="F92" s="105"/>
      <c r="G92" s="105"/>
      <c r="H92" s="105"/>
      <c r="I92" s="124"/>
      <c r="J92" s="105"/>
      <c r="K92" s="136"/>
      <c r="L92" s="105"/>
      <c r="M92" s="105"/>
      <c r="N92" s="105"/>
      <c r="O92" s="105"/>
      <c r="P92" s="105"/>
      <c r="Q92" s="105"/>
      <c r="R92" s="105"/>
      <c r="S92" s="105"/>
      <c r="T92" s="105"/>
      <c r="U92" s="105"/>
      <c r="V92" s="105"/>
      <c r="W92" s="105"/>
      <c r="X92" s="105"/>
      <c r="Y92" s="105"/>
      <c r="Z92" s="105"/>
    </row>
    <row r="93" spans="1:27" ht="15.75" hidden="1" customHeight="1" x14ac:dyDescent="0.15">
      <c r="A93" s="79"/>
      <c r="B93" s="79"/>
      <c r="C93" s="105"/>
      <c r="D93" s="105"/>
      <c r="E93" s="105"/>
      <c r="F93" s="105"/>
      <c r="G93" s="105"/>
      <c r="H93" s="105"/>
      <c r="I93" s="124"/>
      <c r="J93" s="105"/>
      <c r="K93" s="136"/>
      <c r="L93" s="105"/>
      <c r="M93" s="105"/>
      <c r="N93" s="105"/>
      <c r="O93" s="105"/>
      <c r="P93" s="105"/>
      <c r="Q93" s="105"/>
      <c r="R93" s="105"/>
      <c r="S93" s="105"/>
      <c r="T93" s="105"/>
      <c r="U93" s="105"/>
      <c r="V93" s="105"/>
      <c r="W93" s="105"/>
      <c r="X93" s="105"/>
      <c r="Y93" s="105"/>
      <c r="Z93" s="105"/>
    </row>
    <row r="94" spans="1:27" ht="15.75" hidden="1" customHeight="1" x14ac:dyDescent="0.15">
      <c r="A94" s="79"/>
      <c r="B94" s="79"/>
      <c r="C94" s="105"/>
      <c r="D94" s="105"/>
      <c r="E94" s="105"/>
      <c r="F94" s="105"/>
      <c r="G94" s="105"/>
      <c r="H94" s="105"/>
      <c r="I94" s="124"/>
      <c r="J94" s="105"/>
      <c r="K94" s="136"/>
      <c r="L94" s="105"/>
      <c r="M94" s="105"/>
      <c r="N94" s="105"/>
      <c r="O94" s="105"/>
      <c r="P94" s="105"/>
      <c r="Q94" s="105"/>
      <c r="R94" s="105"/>
      <c r="S94" s="105"/>
      <c r="T94" s="105"/>
      <c r="U94" s="105"/>
      <c r="V94" s="105"/>
      <c r="W94" s="105"/>
      <c r="X94" s="105"/>
      <c r="Y94" s="105"/>
      <c r="Z94" s="105"/>
    </row>
    <row r="95" spans="1:27" ht="15.75" hidden="1" customHeight="1" x14ac:dyDescent="0.15">
      <c r="A95" s="79"/>
      <c r="B95" s="79"/>
      <c r="C95" s="105"/>
      <c r="D95" s="105"/>
      <c r="E95" s="105"/>
      <c r="F95" s="105"/>
      <c r="G95" s="105"/>
      <c r="H95" s="105"/>
      <c r="I95" s="124"/>
      <c r="J95" s="105"/>
      <c r="K95" s="136"/>
      <c r="L95" s="105"/>
      <c r="M95" s="105"/>
      <c r="N95" s="105"/>
      <c r="O95" s="105"/>
      <c r="P95" s="105"/>
      <c r="Q95" s="105"/>
      <c r="R95" s="105"/>
      <c r="S95" s="105"/>
      <c r="T95" s="105"/>
      <c r="U95" s="105"/>
      <c r="V95" s="105"/>
      <c r="W95" s="105"/>
      <c r="X95" s="105"/>
      <c r="Y95" s="105"/>
      <c r="Z95" s="105"/>
    </row>
    <row r="96" spans="1:27" ht="15.75" hidden="1" customHeight="1" x14ac:dyDescent="0.15">
      <c r="A96" s="79"/>
      <c r="B96" s="79"/>
      <c r="C96" s="105"/>
      <c r="D96" s="105"/>
      <c r="E96" s="105"/>
      <c r="F96" s="105"/>
      <c r="G96" s="105"/>
      <c r="H96" s="105"/>
      <c r="I96" s="124"/>
      <c r="J96" s="105"/>
      <c r="K96" s="136"/>
      <c r="L96" s="105"/>
      <c r="M96" s="105"/>
      <c r="N96" s="105"/>
      <c r="O96" s="105"/>
      <c r="P96" s="105"/>
      <c r="Q96" s="105"/>
      <c r="R96" s="105"/>
      <c r="S96" s="105"/>
      <c r="T96" s="105"/>
      <c r="U96" s="105"/>
      <c r="V96" s="105"/>
      <c r="W96" s="105"/>
      <c r="X96" s="105"/>
      <c r="Y96" s="105"/>
      <c r="Z96" s="105"/>
    </row>
    <row r="97" spans="1:26" ht="15.75" hidden="1" customHeight="1" x14ac:dyDescent="0.15">
      <c r="A97" s="79"/>
      <c r="B97" s="79"/>
      <c r="C97" s="105"/>
      <c r="D97" s="105"/>
      <c r="E97" s="105"/>
      <c r="F97" s="105"/>
      <c r="G97" s="105"/>
      <c r="H97" s="105"/>
      <c r="I97" s="124"/>
      <c r="J97" s="105"/>
      <c r="K97" s="136"/>
      <c r="L97" s="105"/>
      <c r="M97" s="105"/>
      <c r="N97" s="105"/>
      <c r="O97" s="105"/>
      <c r="P97" s="105"/>
      <c r="Q97" s="105"/>
      <c r="R97" s="105"/>
      <c r="S97" s="105"/>
      <c r="T97" s="105"/>
      <c r="U97" s="105"/>
      <c r="V97" s="105"/>
      <c r="W97" s="105"/>
      <c r="X97" s="105"/>
      <c r="Y97" s="105"/>
      <c r="Z97" s="105"/>
    </row>
    <row r="98" spans="1:26" ht="15.75" hidden="1" customHeight="1" x14ac:dyDescent="0.15">
      <c r="A98" s="79"/>
      <c r="B98" s="79"/>
      <c r="C98" s="105"/>
      <c r="D98" s="105"/>
      <c r="E98" s="105"/>
      <c r="F98" s="105"/>
      <c r="G98" s="105"/>
      <c r="H98" s="105"/>
      <c r="I98" s="124"/>
      <c r="J98" s="105"/>
      <c r="K98" s="136"/>
      <c r="L98" s="105"/>
      <c r="M98" s="105"/>
      <c r="N98" s="105"/>
      <c r="O98" s="105"/>
      <c r="P98" s="105"/>
      <c r="Q98" s="105"/>
      <c r="R98" s="105"/>
      <c r="S98" s="105"/>
      <c r="T98" s="105"/>
      <c r="U98" s="105"/>
      <c r="V98" s="105"/>
      <c r="W98" s="105"/>
      <c r="X98" s="105"/>
      <c r="Y98" s="105"/>
      <c r="Z98" s="105"/>
    </row>
    <row r="99" spans="1:26" ht="15.75" hidden="1" customHeight="1" x14ac:dyDescent="0.15">
      <c r="A99" s="79"/>
      <c r="B99" s="79"/>
      <c r="C99" s="105"/>
      <c r="D99" s="105"/>
      <c r="E99" s="105"/>
      <c r="F99" s="105"/>
      <c r="G99" s="105"/>
      <c r="H99" s="105"/>
      <c r="I99" s="124"/>
      <c r="J99" s="105"/>
      <c r="K99" s="136"/>
      <c r="L99" s="105"/>
      <c r="M99" s="105"/>
      <c r="N99" s="105"/>
      <c r="O99" s="105"/>
      <c r="P99" s="105"/>
      <c r="Q99" s="105"/>
      <c r="R99" s="105"/>
      <c r="S99" s="105"/>
      <c r="T99" s="105"/>
      <c r="U99" s="105"/>
      <c r="V99" s="105"/>
      <c r="W99" s="105"/>
      <c r="X99" s="105"/>
      <c r="Y99" s="105"/>
      <c r="Z99" s="105"/>
    </row>
    <row r="100" spans="1:26" ht="15.75" hidden="1" customHeight="1" x14ac:dyDescent="0.15">
      <c r="A100" s="79"/>
      <c r="B100" s="79"/>
      <c r="C100" s="105"/>
      <c r="D100" s="105"/>
      <c r="E100" s="105"/>
      <c r="F100" s="105"/>
      <c r="G100" s="105"/>
      <c r="H100" s="105"/>
      <c r="I100" s="124"/>
      <c r="J100" s="105"/>
      <c r="K100" s="136"/>
      <c r="L100" s="105"/>
      <c r="M100" s="105"/>
      <c r="N100" s="105"/>
      <c r="O100" s="105"/>
      <c r="P100" s="105"/>
      <c r="Q100" s="105"/>
      <c r="R100" s="105"/>
      <c r="S100" s="105"/>
      <c r="T100" s="105"/>
      <c r="U100" s="105"/>
      <c r="V100" s="105"/>
      <c r="W100" s="105"/>
      <c r="X100" s="105"/>
      <c r="Y100" s="105"/>
      <c r="Z100" s="105"/>
    </row>
    <row r="101" spans="1:26" ht="15.75" hidden="1" customHeight="1" x14ac:dyDescent="0.15">
      <c r="A101" s="79"/>
      <c r="B101" s="79"/>
      <c r="C101" s="105"/>
      <c r="D101" s="105"/>
      <c r="E101" s="105"/>
      <c r="F101" s="105"/>
      <c r="G101" s="105"/>
      <c r="H101" s="105"/>
      <c r="I101" s="124"/>
      <c r="J101" s="105"/>
      <c r="K101" s="136"/>
      <c r="L101" s="105"/>
      <c r="M101" s="105"/>
      <c r="N101" s="105"/>
      <c r="O101" s="105"/>
      <c r="P101" s="105"/>
      <c r="Q101" s="105"/>
      <c r="R101" s="105"/>
      <c r="S101" s="105"/>
      <c r="T101" s="105"/>
      <c r="U101" s="105"/>
      <c r="V101" s="105"/>
      <c r="W101" s="105"/>
      <c r="X101" s="105"/>
      <c r="Y101" s="105"/>
      <c r="Z101" s="105"/>
    </row>
    <row r="102" spans="1:26" ht="15.75" hidden="1" customHeight="1" x14ac:dyDescent="0.15">
      <c r="A102" s="79"/>
      <c r="B102" s="79"/>
      <c r="C102" s="105"/>
      <c r="D102" s="105"/>
      <c r="E102" s="105"/>
      <c r="F102" s="105"/>
      <c r="G102" s="105"/>
      <c r="H102" s="105"/>
      <c r="I102" s="124"/>
      <c r="J102" s="105"/>
      <c r="K102" s="136"/>
      <c r="L102" s="105"/>
      <c r="M102" s="105"/>
      <c r="N102" s="105"/>
      <c r="O102" s="105"/>
      <c r="P102" s="105"/>
      <c r="Q102" s="105"/>
      <c r="R102" s="105"/>
      <c r="S102" s="105"/>
      <c r="T102" s="105"/>
      <c r="U102" s="105"/>
      <c r="V102" s="105"/>
      <c r="W102" s="105"/>
      <c r="X102" s="105"/>
      <c r="Y102" s="105"/>
      <c r="Z102" s="105"/>
    </row>
    <row r="103" spans="1:26" ht="15.75" hidden="1" customHeight="1" x14ac:dyDescent="0.15">
      <c r="A103" s="79"/>
      <c r="B103" s="79"/>
      <c r="C103" s="105"/>
      <c r="D103" s="105"/>
      <c r="E103" s="105"/>
      <c r="F103" s="105"/>
      <c r="G103" s="105"/>
      <c r="H103" s="105"/>
      <c r="I103" s="124"/>
      <c r="J103" s="105"/>
      <c r="K103" s="136"/>
      <c r="L103" s="105"/>
      <c r="M103" s="105"/>
      <c r="N103" s="105"/>
      <c r="O103" s="105"/>
      <c r="P103" s="105"/>
      <c r="Q103" s="105"/>
      <c r="R103" s="105"/>
      <c r="S103" s="105"/>
      <c r="T103" s="105"/>
      <c r="U103" s="105"/>
      <c r="V103" s="105"/>
      <c r="W103" s="105"/>
      <c r="X103" s="105"/>
      <c r="Y103" s="105"/>
      <c r="Z103" s="105"/>
    </row>
    <row r="104" spans="1:26" ht="15.75" hidden="1" customHeight="1" x14ac:dyDescent="0.15">
      <c r="A104" s="79"/>
      <c r="B104" s="79"/>
      <c r="C104" s="105"/>
      <c r="D104" s="105"/>
      <c r="E104" s="105"/>
      <c r="F104" s="105"/>
      <c r="G104" s="105"/>
      <c r="H104" s="105"/>
      <c r="I104" s="124"/>
      <c r="J104" s="105"/>
      <c r="K104" s="136"/>
      <c r="L104" s="105"/>
      <c r="M104" s="105"/>
      <c r="N104" s="105"/>
      <c r="O104" s="105"/>
      <c r="P104" s="105"/>
      <c r="Q104" s="105"/>
      <c r="R104" s="105"/>
      <c r="S104" s="105"/>
      <c r="T104" s="105"/>
      <c r="U104" s="105"/>
      <c r="V104" s="105"/>
      <c r="W104" s="105"/>
      <c r="X104" s="105"/>
      <c r="Y104" s="105"/>
      <c r="Z104" s="105"/>
    </row>
    <row r="105" spans="1:26" ht="15.75" hidden="1" customHeight="1" x14ac:dyDescent="0.15">
      <c r="A105" s="79"/>
      <c r="B105" s="79"/>
      <c r="C105" s="105"/>
      <c r="D105" s="105"/>
      <c r="E105" s="105"/>
      <c r="F105" s="105"/>
      <c r="G105" s="105"/>
      <c r="H105" s="105"/>
      <c r="I105" s="124"/>
      <c r="J105" s="105"/>
      <c r="K105" s="136"/>
      <c r="L105" s="105"/>
      <c r="M105" s="105"/>
      <c r="N105" s="105"/>
      <c r="O105" s="105"/>
      <c r="P105" s="105"/>
      <c r="Q105" s="105"/>
      <c r="R105" s="105"/>
      <c r="S105" s="105"/>
      <c r="T105" s="105"/>
      <c r="U105" s="105"/>
      <c r="V105" s="105"/>
      <c r="W105" s="105"/>
      <c r="X105" s="105"/>
      <c r="Y105" s="105"/>
      <c r="Z105" s="105"/>
    </row>
    <row r="106" spans="1:26" ht="15.75" hidden="1" customHeight="1" x14ac:dyDescent="0.15">
      <c r="A106" s="79"/>
      <c r="B106" s="79"/>
      <c r="C106" s="105"/>
      <c r="D106" s="105"/>
      <c r="E106" s="105"/>
      <c r="F106" s="105"/>
      <c r="G106" s="105"/>
      <c r="H106" s="105"/>
      <c r="I106" s="124"/>
      <c r="J106" s="105"/>
      <c r="K106" s="136"/>
      <c r="L106" s="105"/>
      <c r="M106" s="105"/>
      <c r="N106" s="105"/>
      <c r="O106" s="105"/>
      <c r="P106" s="105"/>
      <c r="Q106" s="105"/>
      <c r="R106" s="105"/>
      <c r="S106" s="105"/>
      <c r="T106" s="105"/>
      <c r="U106" s="105"/>
      <c r="V106" s="105"/>
      <c r="W106" s="105"/>
      <c r="X106" s="105"/>
      <c r="Y106" s="105"/>
      <c r="Z106" s="105"/>
    </row>
    <row r="107" spans="1:26" ht="15.75" hidden="1" customHeight="1" x14ac:dyDescent="0.15">
      <c r="A107" s="79"/>
      <c r="B107" s="79"/>
      <c r="C107" s="105"/>
      <c r="D107" s="105"/>
      <c r="E107" s="105"/>
      <c r="F107" s="105"/>
      <c r="G107" s="105"/>
      <c r="H107" s="105"/>
      <c r="I107" s="124"/>
      <c r="J107" s="105"/>
      <c r="K107" s="136"/>
      <c r="L107" s="105"/>
      <c r="M107" s="105"/>
      <c r="N107" s="105"/>
      <c r="O107" s="105"/>
      <c r="P107" s="105"/>
      <c r="Q107" s="105"/>
      <c r="R107" s="105"/>
      <c r="S107" s="105"/>
      <c r="T107" s="105"/>
      <c r="U107" s="105"/>
      <c r="V107" s="105"/>
      <c r="W107" s="105"/>
      <c r="X107" s="105"/>
      <c r="Y107" s="105"/>
      <c r="Z107" s="105"/>
    </row>
    <row r="108" spans="1:26" ht="20.100000000000001" customHeight="1" x14ac:dyDescent="0.15">
      <c r="A108" s="79"/>
      <c r="B108" s="79"/>
      <c r="C108" s="105"/>
      <c r="D108" s="105"/>
      <c r="E108" s="105"/>
      <c r="F108" s="105"/>
      <c r="G108" s="105"/>
      <c r="H108" s="105"/>
      <c r="I108" s="124"/>
      <c r="J108" s="105"/>
      <c r="K108" s="136"/>
      <c r="L108" s="105"/>
      <c r="M108" s="105"/>
      <c r="N108" s="105"/>
      <c r="O108" s="105"/>
      <c r="P108" s="105"/>
      <c r="Q108" s="105"/>
      <c r="R108" s="105"/>
      <c r="S108" s="105"/>
      <c r="T108" s="105"/>
      <c r="U108" s="105"/>
      <c r="V108" s="105"/>
      <c r="W108" s="105"/>
      <c r="X108" s="105"/>
      <c r="Y108" s="105"/>
      <c r="Z108" s="105"/>
    </row>
    <row r="109" spans="1:26" ht="20.100000000000001" customHeight="1" x14ac:dyDescent="0.15">
      <c r="A109" s="79"/>
      <c r="B109" s="79"/>
      <c r="C109" s="92" t="s">
        <v>38</v>
      </c>
      <c r="D109" s="93"/>
      <c r="E109" s="93"/>
      <c r="F109" s="93"/>
      <c r="G109" s="93"/>
      <c r="H109" s="94"/>
      <c r="Q109" s="137"/>
    </row>
    <row r="110" spans="1:26" ht="15" customHeight="1" x14ac:dyDescent="0.15">
      <c r="A110" s="79"/>
      <c r="B110" s="79"/>
      <c r="C110" s="138"/>
      <c r="D110" s="139"/>
      <c r="E110" s="139"/>
      <c r="F110" s="139"/>
      <c r="G110" s="139"/>
      <c r="H110" s="139"/>
      <c r="I110" s="140"/>
      <c r="J110" s="97"/>
      <c r="K110" s="140"/>
      <c r="L110" s="97"/>
      <c r="M110" s="97"/>
      <c r="N110" s="97"/>
      <c r="O110" s="97"/>
      <c r="P110" s="97"/>
      <c r="Q110" s="141"/>
      <c r="R110" s="97"/>
      <c r="S110" s="97"/>
      <c r="T110" s="97"/>
      <c r="U110" s="97"/>
      <c r="V110" s="97"/>
      <c r="W110" s="97"/>
      <c r="X110" s="97"/>
      <c r="Y110" s="97"/>
      <c r="Z110" s="98"/>
    </row>
    <row r="111" spans="1:26" ht="30" customHeight="1" x14ac:dyDescent="0.15">
      <c r="A111" s="79"/>
      <c r="B111" s="79"/>
      <c r="C111" s="138"/>
      <c r="D111" s="142" t="s">
        <v>56</v>
      </c>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04"/>
    </row>
    <row r="112" spans="1:26" ht="20.100000000000001" customHeight="1" x14ac:dyDescent="0.15">
      <c r="A112" s="79"/>
      <c r="B112" s="79"/>
      <c r="C112" s="99"/>
      <c r="D112" s="100">
        <v>1</v>
      </c>
      <c r="E112" s="74" t="s">
        <v>39</v>
      </c>
      <c r="I112" s="56"/>
      <c r="J112" s="56"/>
      <c r="K112" s="56"/>
      <c r="L112" s="56"/>
      <c r="M112" s="56"/>
      <c r="N112" s="56"/>
      <c r="O112" s="56"/>
      <c r="P112" s="56"/>
      <c r="Q112" s="63"/>
      <c r="R112" s="56"/>
      <c r="S112" s="56"/>
      <c r="T112" s="56"/>
      <c r="U112" s="56"/>
      <c r="V112" s="56"/>
      <c r="W112" s="56"/>
      <c r="X112" s="56"/>
      <c r="Y112" s="56"/>
      <c r="Z112" s="104"/>
    </row>
    <row r="113" spans="1:26" ht="20.100000000000001" customHeight="1" x14ac:dyDescent="0.15">
      <c r="A113" s="79"/>
      <c r="B113" s="79"/>
      <c r="C113" s="99"/>
      <c r="D113" s="100"/>
      <c r="E113" s="105"/>
      <c r="F113" s="105"/>
      <c r="G113" s="105"/>
      <c r="H113" s="105"/>
      <c r="I113" s="111"/>
      <c r="J113" s="107" t="s">
        <v>40</v>
      </c>
      <c r="K113" s="130"/>
      <c r="L113" s="106"/>
      <c r="M113" s="106"/>
      <c r="N113" s="106"/>
      <c r="O113" s="106"/>
      <c r="P113" s="106"/>
      <c r="Q113" s="143"/>
      <c r="R113" s="106"/>
      <c r="S113" s="106"/>
      <c r="T113" s="106"/>
      <c r="U113" s="106"/>
      <c r="V113" s="106"/>
      <c r="W113" s="106"/>
      <c r="X113" s="106"/>
      <c r="Y113" s="106"/>
      <c r="Z113" s="104"/>
    </row>
    <row r="114" spans="1:26" ht="20.100000000000001" customHeight="1" x14ac:dyDescent="0.15">
      <c r="A114" s="79">
        <f>IFERROR(IF(AND(TRIM($I114)&lt;&gt;"", NOT(OR(IFERROR(SEARCH(" ",$I114),0)&gt;0, IFERROR(SEARCH("　",$I114),0)&gt;0))),1001,0),3)</f>
        <v>0</v>
      </c>
      <c r="B114" s="79"/>
      <c r="C114" s="99"/>
      <c r="D114" s="100">
        <f>D112+1</f>
        <v>2</v>
      </c>
      <c r="E114" s="74" t="s">
        <v>41</v>
      </c>
      <c r="I114" s="56"/>
      <c r="J114" s="56"/>
      <c r="K114" s="56"/>
      <c r="L114" s="56"/>
      <c r="M114" s="56"/>
      <c r="N114" s="56"/>
      <c r="O114" s="56"/>
      <c r="P114" s="56"/>
      <c r="Q114" s="56"/>
      <c r="R114" s="56"/>
      <c r="S114" s="56"/>
      <c r="T114" s="56"/>
      <c r="U114" s="56"/>
      <c r="V114" s="56"/>
      <c r="W114" s="56"/>
      <c r="X114" s="56"/>
      <c r="Y114" s="56"/>
      <c r="Z114" s="104"/>
    </row>
    <row r="115" spans="1:26" ht="20.100000000000001" customHeight="1" x14ac:dyDescent="0.15">
      <c r="A115" s="79"/>
      <c r="B115" s="79"/>
      <c r="C115" s="99"/>
      <c r="D115" s="100"/>
      <c r="E115" s="105"/>
      <c r="F115" s="105"/>
      <c r="G115" s="105"/>
      <c r="H115" s="105"/>
      <c r="I115" s="111"/>
      <c r="J115" s="107" t="s">
        <v>20</v>
      </c>
      <c r="K115" s="107"/>
      <c r="L115" s="107"/>
      <c r="M115" s="107"/>
      <c r="N115" s="107"/>
      <c r="O115" s="107"/>
      <c r="P115" s="107"/>
      <c r="Q115" s="107"/>
      <c r="R115" s="107"/>
      <c r="S115" s="107"/>
      <c r="T115" s="107"/>
      <c r="U115" s="107"/>
      <c r="V115" s="107"/>
      <c r="W115" s="107"/>
      <c r="X115" s="107"/>
      <c r="Y115" s="107"/>
      <c r="Z115" s="104"/>
    </row>
    <row r="116" spans="1:26" ht="20.100000000000001" customHeight="1" x14ac:dyDescent="0.15">
      <c r="A116" s="79">
        <f>IFERROR(IF(AND(TRIM($I116)&lt;&gt;"", NOT(OR(IFERROR(SEARCH(" ",$I116),0)&gt;0, IFERROR(SEARCH("　",$I116),0)&gt;0))),1001,0),3)</f>
        <v>0</v>
      </c>
      <c r="B116" s="79"/>
      <c r="C116" s="99"/>
      <c r="D116" s="100">
        <f>D114+1</f>
        <v>3</v>
      </c>
      <c r="E116" s="74" t="s">
        <v>42</v>
      </c>
      <c r="I116" s="56"/>
      <c r="J116" s="56"/>
      <c r="K116" s="56"/>
      <c r="L116" s="56"/>
      <c r="M116" s="56"/>
      <c r="N116" s="56"/>
      <c r="O116" s="56"/>
      <c r="P116" s="56"/>
      <c r="Q116" s="56"/>
      <c r="R116" s="56"/>
      <c r="S116" s="56"/>
      <c r="T116" s="56"/>
      <c r="U116" s="56"/>
      <c r="V116" s="56"/>
      <c r="W116" s="56"/>
      <c r="X116" s="56"/>
      <c r="Y116" s="56"/>
      <c r="Z116" s="104"/>
    </row>
    <row r="117" spans="1:26" ht="20.100000000000001" customHeight="1" x14ac:dyDescent="0.15">
      <c r="A117" s="79"/>
      <c r="B117" s="79"/>
      <c r="C117" s="99"/>
      <c r="D117" s="105"/>
      <c r="E117" s="105"/>
      <c r="F117" s="105"/>
      <c r="G117" s="105"/>
      <c r="H117" s="105"/>
      <c r="I117" s="111"/>
      <c r="J117" s="107" t="s">
        <v>22</v>
      </c>
      <c r="K117" s="107"/>
      <c r="L117" s="107"/>
      <c r="M117" s="107"/>
      <c r="N117" s="107"/>
      <c r="O117" s="107"/>
      <c r="P117" s="107"/>
      <c r="Q117" s="107"/>
      <c r="R117" s="107"/>
      <c r="S117" s="107"/>
      <c r="T117" s="107"/>
      <c r="U117" s="107"/>
      <c r="V117" s="107"/>
      <c r="W117" s="107"/>
      <c r="X117" s="107"/>
      <c r="Y117" s="107"/>
      <c r="Z117" s="104"/>
    </row>
    <row r="118" spans="1:26" ht="20.100000000000001" customHeight="1" x14ac:dyDescent="0.15">
      <c r="A118" s="79"/>
      <c r="B118" s="79"/>
      <c r="C118" s="99"/>
      <c r="D118" s="100">
        <f>D116+1</f>
        <v>4</v>
      </c>
      <c r="E118" s="74" t="s">
        <v>12</v>
      </c>
      <c r="I118" s="57"/>
      <c r="J118" s="58"/>
      <c r="K118" s="58"/>
      <c r="L118" s="58"/>
      <c r="M118" s="58"/>
      <c r="N118" s="105"/>
      <c r="O118" s="105"/>
      <c r="P118" s="105"/>
      <c r="Q118" s="105"/>
      <c r="R118" s="105"/>
      <c r="S118" s="105"/>
      <c r="T118" s="105"/>
      <c r="U118" s="105"/>
      <c r="V118" s="105"/>
      <c r="W118" s="105"/>
      <c r="X118" s="105"/>
      <c r="Y118" s="105"/>
      <c r="Z118" s="104"/>
    </row>
    <row r="119" spans="1:26" ht="20.100000000000001" customHeight="1" x14ac:dyDescent="0.15">
      <c r="A119" s="79"/>
      <c r="B119" s="79"/>
      <c r="C119" s="99"/>
      <c r="D119" s="100"/>
      <c r="E119" s="105"/>
      <c r="F119" s="105"/>
      <c r="G119" s="105"/>
      <c r="H119" s="105"/>
      <c r="I119" s="102"/>
      <c r="J119" s="107" t="s">
        <v>63</v>
      </c>
      <c r="K119" s="106"/>
      <c r="L119" s="106"/>
      <c r="M119" s="106"/>
      <c r="N119" s="106"/>
      <c r="O119" s="106"/>
      <c r="P119" s="106"/>
      <c r="Q119" s="106"/>
      <c r="R119" s="106"/>
      <c r="S119" s="106"/>
      <c r="T119" s="106"/>
      <c r="U119" s="106"/>
      <c r="V119" s="106"/>
      <c r="W119" s="106"/>
      <c r="X119" s="106"/>
      <c r="Y119" s="106"/>
      <c r="Z119" s="104"/>
    </row>
    <row r="120" spans="1:26" ht="20.100000000000001" customHeight="1" x14ac:dyDescent="0.15">
      <c r="A120" s="79">
        <f>IFERROR(IF(AND(TRIM($I120)&lt;&gt;"", AND(OR(ISERROR(FIND("@"&amp;LEFT($I120,3)&amp;"@", 都道府県3))=FALSE, ISERROR(FIND("@"&amp;LEFT($I120,4)&amp;"@",都道府県4))=FALSE))=FALSE),1001,0),3)</f>
        <v>0</v>
      </c>
      <c r="B120" s="79"/>
      <c r="C120" s="99"/>
      <c r="D120" s="100">
        <f>D118+1</f>
        <v>5</v>
      </c>
      <c r="E120" s="74" t="s">
        <v>13</v>
      </c>
      <c r="I120" s="59"/>
      <c r="J120" s="59"/>
      <c r="K120" s="59"/>
      <c r="L120" s="59"/>
      <c r="M120" s="59"/>
      <c r="N120" s="59"/>
      <c r="O120" s="59"/>
      <c r="P120" s="59"/>
      <c r="Q120" s="60"/>
      <c r="R120" s="59"/>
      <c r="S120" s="59"/>
      <c r="T120" s="59"/>
      <c r="U120" s="59"/>
      <c r="V120" s="59"/>
      <c r="W120" s="59"/>
      <c r="X120" s="59"/>
      <c r="Y120" s="59"/>
      <c r="Z120" s="104"/>
    </row>
    <row r="121" spans="1:26" ht="20.100000000000001" customHeight="1" x14ac:dyDescent="0.15">
      <c r="A121" s="79"/>
      <c r="B121" s="79"/>
      <c r="C121" s="99"/>
      <c r="D121" s="100"/>
      <c r="E121" s="105"/>
      <c r="F121" s="105"/>
      <c r="G121" s="105"/>
      <c r="H121" s="105"/>
      <c r="I121" s="102"/>
      <c r="J121" s="107" t="s">
        <v>43</v>
      </c>
      <c r="K121" s="106"/>
      <c r="L121" s="106"/>
      <c r="M121" s="106"/>
      <c r="N121" s="106"/>
      <c r="O121" s="106"/>
      <c r="P121" s="106"/>
      <c r="Q121" s="106"/>
      <c r="R121" s="106"/>
      <c r="S121" s="106"/>
      <c r="T121" s="106"/>
      <c r="U121" s="106"/>
      <c r="V121" s="106"/>
      <c r="W121" s="106"/>
      <c r="X121" s="106"/>
      <c r="Y121" s="106"/>
      <c r="Z121" s="104"/>
    </row>
    <row r="122" spans="1:26" ht="20.100000000000001" customHeight="1" x14ac:dyDescent="0.15">
      <c r="A122" s="79">
        <f>IFERROR(IF(AND(TRIM($I122)&lt;&gt;"", NOT(AND(ISNUMBER(VALUE(SUBSTITUTE($I122,"-",""))), IFERROR(SEARCH("-",$I122),0)&gt;0))),1001,0),3)</f>
        <v>0</v>
      </c>
      <c r="B122" s="79"/>
      <c r="C122" s="99"/>
      <c r="D122" s="100">
        <f>D120+1</f>
        <v>6</v>
      </c>
      <c r="E122" s="74" t="s">
        <v>23</v>
      </c>
      <c r="I122" s="56"/>
      <c r="J122" s="56"/>
      <c r="K122" s="56"/>
      <c r="L122" s="56"/>
      <c r="M122" s="56"/>
      <c r="O122" s="112" t="s">
        <v>24</v>
      </c>
      <c r="P122" s="1"/>
      <c r="Q122" s="74" t="s">
        <v>25</v>
      </c>
      <c r="Y122" s="106"/>
      <c r="Z122" s="104"/>
    </row>
    <row r="123" spans="1:26" ht="20.100000000000001" customHeight="1" x14ac:dyDescent="0.15">
      <c r="A123" s="79"/>
      <c r="B123" s="79"/>
      <c r="C123" s="108"/>
      <c r="D123" s="105"/>
      <c r="E123" s="105"/>
      <c r="F123" s="105"/>
      <c r="G123" s="105"/>
      <c r="H123" s="105"/>
      <c r="I123" s="102"/>
      <c r="J123" s="107" t="s">
        <v>44</v>
      </c>
      <c r="K123" s="106"/>
      <c r="L123" s="106"/>
      <c r="M123" s="106"/>
      <c r="N123" s="106"/>
      <c r="O123" s="106"/>
      <c r="P123" s="106"/>
      <c r="Q123" s="106"/>
      <c r="R123" s="106"/>
      <c r="S123" s="106"/>
      <c r="T123" s="106"/>
      <c r="U123" s="106"/>
      <c r="V123" s="106"/>
      <c r="W123" s="106"/>
      <c r="X123" s="106"/>
      <c r="Y123" s="106"/>
      <c r="Z123" s="104"/>
    </row>
    <row r="124" spans="1:26" ht="20.100000000000001" customHeight="1" x14ac:dyDescent="0.15">
      <c r="A124" s="79">
        <f>IFERROR(IF(AND(TRIM($I124)&lt;&gt;"", NOT(AND(ISNUMBER(VALUE(SUBSTITUTE($I124,"-",""))), IFERROR(SEARCH("-",$I124),0)&gt;0))),1001,0),3)</f>
        <v>0</v>
      </c>
      <c r="B124" s="79"/>
      <c r="C124" s="99"/>
      <c r="D124" s="100">
        <f>D122+1</f>
        <v>7</v>
      </c>
      <c r="E124" s="74" t="s">
        <v>27</v>
      </c>
      <c r="I124" s="56"/>
      <c r="J124" s="56"/>
      <c r="K124" s="56"/>
      <c r="L124" s="56"/>
      <c r="M124" s="56"/>
      <c r="N124" s="106"/>
      <c r="O124" s="106"/>
      <c r="P124" s="106"/>
      <c r="Q124" s="106"/>
      <c r="R124" s="106"/>
      <c r="S124" s="106"/>
      <c r="T124" s="106"/>
      <c r="U124" s="106"/>
      <c r="V124" s="106"/>
      <c r="W124" s="106"/>
      <c r="X124" s="106"/>
      <c r="Y124" s="106"/>
      <c r="Z124" s="104"/>
    </row>
    <row r="125" spans="1:26" ht="20.100000000000001" customHeight="1" x14ac:dyDescent="0.15">
      <c r="A125" s="79"/>
      <c r="B125" s="79"/>
      <c r="C125" s="108"/>
      <c r="D125" s="105"/>
      <c r="E125" s="105"/>
      <c r="F125" s="105"/>
      <c r="G125" s="105"/>
      <c r="H125" s="105"/>
      <c r="I125" s="102"/>
      <c r="J125" s="107" t="s">
        <v>44</v>
      </c>
      <c r="K125" s="106"/>
      <c r="L125" s="106"/>
      <c r="M125" s="106"/>
      <c r="N125" s="106"/>
      <c r="O125" s="106"/>
      <c r="P125" s="106"/>
      <c r="Q125" s="106"/>
      <c r="R125" s="106"/>
      <c r="S125" s="106"/>
      <c r="T125" s="106"/>
      <c r="U125" s="106"/>
      <c r="V125" s="106"/>
      <c r="W125" s="106"/>
      <c r="X125" s="106"/>
      <c r="Y125" s="106"/>
      <c r="Z125" s="104"/>
    </row>
    <row r="126" spans="1:26" ht="20.100000000000001" customHeight="1" x14ac:dyDescent="0.15">
      <c r="A126" s="79">
        <f>IFERROR(IF(AND(TRIM($I126)&lt;&gt;"", NOT(IFERROR(SEARCH("@",$I126),0)&gt;0)),1001,0),3)</f>
        <v>0</v>
      </c>
      <c r="B126" s="79"/>
      <c r="C126" s="99"/>
      <c r="D126" s="100">
        <f>D124+1</f>
        <v>8</v>
      </c>
      <c r="E126" s="74" t="s">
        <v>28</v>
      </c>
      <c r="I126" s="56"/>
      <c r="J126" s="56"/>
      <c r="K126" s="56"/>
      <c r="L126" s="56"/>
      <c r="M126" s="56"/>
      <c r="N126" s="56"/>
      <c r="O126" s="56"/>
      <c r="P126" s="56"/>
      <c r="Q126" s="61"/>
      <c r="R126" s="56"/>
      <c r="S126" s="56"/>
      <c r="T126" s="56"/>
      <c r="U126" s="56"/>
      <c r="V126" s="56"/>
      <c r="W126" s="56"/>
      <c r="X126" s="56"/>
      <c r="Y126" s="56"/>
      <c r="Z126" s="104"/>
    </row>
    <row r="127" spans="1:26" ht="20.100000000000001" customHeight="1" x14ac:dyDescent="0.15">
      <c r="A127" s="79"/>
      <c r="B127" s="79"/>
      <c r="C127" s="108"/>
      <c r="D127" s="105"/>
      <c r="E127" s="105"/>
      <c r="F127" s="105"/>
      <c r="G127" s="105"/>
      <c r="H127" s="105"/>
      <c r="I127" s="102"/>
      <c r="J127" s="113" t="s">
        <v>61</v>
      </c>
      <c r="K127" s="130"/>
      <c r="L127" s="106"/>
      <c r="M127" s="106"/>
      <c r="N127" s="106"/>
      <c r="O127" s="106"/>
      <c r="P127" s="106"/>
      <c r="Q127" s="131"/>
      <c r="R127" s="106"/>
      <c r="S127" s="106"/>
      <c r="T127" s="106"/>
      <c r="U127" s="106"/>
      <c r="V127" s="106"/>
      <c r="W127" s="106"/>
      <c r="X127" s="106"/>
      <c r="Y127" s="106"/>
      <c r="Z127" s="104"/>
    </row>
    <row r="128" spans="1:26" ht="20.100000000000001" customHeight="1" x14ac:dyDescent="0.15">
      <c r="A128" s="79"/>
      <c r="B128" s="79"/>
      <c r="C128" s="119"/>
      <c r="D128" s="120"/>
      <c r="E128" s="120"/>
      <c r="F128" s="120"/>
      <c r="G128" s="120"/>
      <c r="H128" s="120"/>
      <c r="I128" s="122"/>
      <c r="J128" s="121"/>
      <c r="K128" s="122"/>
      <c r="L128" s="121"/>
      <c r="M128" s="121"/>
      <c r="N128" s="121"/>
      <c r="O128" s="121"/>
      <c r="P128" s="121"/>
      <c r="Q128" s="144"/>
      <c r="R128" s="121"/>
      <c r="S128" s="121"/>
      <c r="T128" s="121"/>
      <c r="U128" s="121"/>
      <c r="V128" s="121"/>
      <c r="W128" s="121"/>
      <c r="X128" s="121"/>
      <c r="Y128" s="121"/>
      <c r="Z128" s="123"/>
    </row>
    <row r="129" spans="1:26" ht="20.100000000000001" customHeight="1" x14ac:dyDescent="0.15">
      <c r="A129" s="79"/>
      <c r="B129" s="79"/>
      <c r="C129" s="105"/>
      <c r="D129" s="105"/>
      <c r="E129" s="105"/>
      <c r="F129" s="105"/>
      <c r="G129" s="105"/>
      <c r="H129" s="105"/>
      <c r="I129" s="125"/>
      <c r="J129" s="125"/>
      <c r="K129" s="125"/>
      <c r="L129" s="125"/>
      <c r="M129" s="125"/>
      <c r="N129" s="125"/>
      <c r="O129" s="125"/>
      <c r="P129" s="125"/>
      <c r="Q129" s="145"/>
      <c r="R129" s="125"/>
      <c r="S129" s="125"/>
      <c r="T129" s="125"/>
      <c r="U129" s="125"/>
      <c r="V129" s="125"/>
      <c r="W129" s="125"/>
      <c r="X129" s="125"/>
      <c r="Y129" s="125"/>
      <c r="Z129" s="105"/>
    </row>
    <row r="130" spans="1:26" ht="15.75" hidden="1" customHeight="1" x14ac:dyDescent="0.15">
      <c r="A130" s="79"/>
      <c r="B130" s="79"/>
      <c r="C130" s="105"/>
      <c r="D130" s="105"/>
      <c r="E130" s="105"/>
      <c r="F130" s="105"/>
      <c r="G130" s="105"/>
      <c r="H130" s="105"/>
      <c r="I130" s="125"/>
      <c r="J130" s="125"/>
      <c r="K130" s="125"/>
      <c r="L130" s="125"/>
      <c r="M130" s="125"/>
      <c r="N130" s="125"/>
      <c r="O130" s="125"/>
      <c r="P130" s="125"/>
      <c r="Q130" s="145"/>
      <c r="R130" s="125"/>
      <c r="S130" s="125"/>
      <c r="T130" s="125"/>
      <c r="U130" s="125"/>
      <c r="V130" s="125"/>
      <c r="W130" s="125"/>
      <c r="X130" s="125"/>
      <c r="Y130" s="125"/>
      <c r="Z130" s="105"/>
    </row>
    <row r="131" spans="1:26" ht="15.75" hidden="1" customHeight="1" x14ac:dyDescent="0.15">
      <c r="A131" s="79"/>
      <c r="B131" s="79"/>
      <c r="C131" s="105"/>
      <c r="D131" s="105"/>
      <c r="E131" s="105"/>
      <c r="F131" s="105"/>
      <c r="G131" s="105"/>
      <c r="H131" s="105"/>
      <c r="I131" s="125"/>
      <c r="J131" s="125"/>
      <c r="K131" s="125"/>
      <c r="L131" s="125"/>
      <c r="M131" s="125"/>
      <c r="N131" s="125"/>
      <c r="O131" s="125"/>
      <c r="P131" s="125"/>
      <c r="Q131" s="145"/>
      <c r="R131" s="125"/>
      <c r="S131" s="125"/>
      <c r="T131" s="125"/>
      <c r="U131" s="125"/>
      <c r="V131" s="125"/>
      <c r="W131" s="125"/>
      <c r="X131" s="125"/>
      <c r="Y131" s="125"/>
      <c r="Z131" s="105"/>
    </row>
    <row r="132" spans="1:26" ht="15.75" hidden="1" customHeight="1" x14ac:dyDescent="0.15">
      <c r="A132" s="79"/>
      <c r="B132" s="79"/>
      <c r="C132" s="105"/>
      <c r="D132" s="105"/>
      <c r="E132" s="105"/>
      <c r="F132" s="105"/>
      <c r="G132" s="105"/>
      <c r="H132" s="105"/>
      <c r="I132" s="125"/>
      <c r="J132" s="125"/>
      <c r="K132" s="125"/>
      <c r="L132" s="125"/>
      <c r="M132" s="125"/>
      <c r="N132" s="125"/>
      <c r="O132" s="125"/>
      <c r="P132" s="125"/>
      <c r="Q132" s="145"/>
      <c r="R132" s="125"/>
      <c r="S132" s="125"/>
      <c r="T132" s="125"/>
      <c r="U132" s="125"/>
      <c r="V132" s="125"/>
      <c r="W132" s="125"/>
      <c r="X132" s="125"/>
      <c r="Y132" s="125"/>
      <c r="Z132" s="105"/>
    </row>
    <row r="133" spans="1:26" ht="15.75" hidden="1" customHeight="1" x14ac:dyDescent="0.15">
      <c r="A133" s="79"/>
      <c r="B133" s="79"/>
      <c r="C133" s="105"/>
      <c r="D133" s="105"/>
      <c r="E133" s="105"/>
      <c r="F133" s="105"/>
      <c r="G133" s="105"/>
      <c r="H133" s="105"/>
      <c r="I133" s="125"/>
      <c r="J133" s="125"/>
      <c r="K133" s="125"/>
      <c r="L133" s="125"/>
      <c r="M133" s="125"/>
      <c r="N133" s="125"/>
      <c r="O133" s="125"/>
      <c r="P133" s="125"/>
      <c r="Q133" s="145"/>
      <c r="R133" s="125"/>
      <c r="S133" s="125"/>
      <c r="T133" s="125"/>
      <c r="U133" s="125"/>
      <c r="V133" s="125"/>
      <c r="W133" s="125"/>
      <c r="X133" s="125"/>
      <c r="Y133" s="125"/>
      <c r="Z133" s="105"/>
    </row>
    <row r="134" spans="1:26" ht="15.75" hidden="1" customHeight="1" x14ac:dyDescent="0.15">
      <c r="A134" s="79"/>
      <c r="B134" s="79"/>
      <c r="C134" s="105"/>
      <c r="D134" s="105"/>
      <c r="E134" s="105"/>
      <c r="F134" s="105"/>
      <c r="G134" s="105"/>
      <c r="H134" s="105"/>
      <c r="I134" s="125"/>
      <c r="J134" s="125"/>
      <c r="K134" s="125"/>
      <c r="L134" s="125"/>
      <c r="M134" s="125"/>
      <c r="N134" s="125"/>
      <c r="O134" s="125"/>
      <c r="P134" s="125"/>
      <c r="Q134" s="145"/>
      <c r="R134" s="125"/>
      <c r="S134" s="125"/>
      <c r="T134" s="125"/>
      <c r="U134" s="125"/>
      <c r="V134" s="125"/>
      <c r="W134" s="125"/>
      <c r="X134" s="125"/>
      <c r="Y134" s="125"/>
      <c r="Z134" s="105"/>
    </row>
    <row r="135" spans="1:26" ht="15.75" hidden="1" customHeight="1" x14ac:dyDescent="0.15">
      <c r="A135" s="79"/>
      <c r="B135" s="79"/>
      <c r="C135" s="105"/>
      <c r="D135" s="105"/>
      <c r="E135" s="105"/>
      <c r="F135" s="105"/>
      <c r="G135" s="105"/>
      <c r="H135" s="105"/>
      <c r="I135" s="125"/>
      <c r="J135" s="125"/>
      <c r="K135" s="125"/>
      <c r="L135" s="125"/>
      <c r="M135" s="125"/>
      <c r="N135" s="125"/>
      <c r="O135" s="125"/>
      <c r="P135" s="125"/>
      <c r="Q135" s="145"/>
      <c r="R135" s="125"/>
      <c r="S135" s="125"/>
      <c r="T135" s="125"/>
      <c r="U135" s="125"/>
      <c r="V135" s="125"/>
      <c r="W135" s="125"/>
      <c r="X135" s="125"/>
      <c r="Y135" s="125"/>
      <c r="Z135" s="105"/>
    </row>
    <row r="136" spans="1:26" ht="15.75" hidden="1" customHeight="1" x14ac:dyDescent="0.15">
      <c r="A136" s="79"/>
      <c r="B136" s="79"/>
      <c r="C136" s="105"/>
      <c r="D136" s="105"/>
      <c r="E136" s="105"/>
      <c r="F136" s="105"/>
      <c r="G136" s="105"/>
      <c r="H136" s="105"/>
      <c r="I136" s="125"/>
      <c r="J136" s="125"/>
      <c r="K136" s="125"/>
      <c r="L136" s="125"/>
      <c r="M136" s="125"/>
      <c r="N136" s="125"/>
      <c r="O136" s="125"/>
      <c r="P136" s="125"/>
      <c r="Q136" s="145"/>
      <c r="R136" s="125"/>
      <c r="S136" s="125"/>
      <c r="T136" s="125"/>
      <c r="U136" s="125"/>
      <c r="V136" s="125"/>
      <c r="W136" s="125"/>
      <c r="X136" s="125"/>
      <c r="Y136" s="125"/>
      <c r="Z136" s="105"/>
    </row>
    <row r="137" spans="1:26" ht="15.75" hidden="1" customHeight="1" x14ac:dyDescent="0.15">
      <c r="A137" s="79"/>
      <c r="B137" s="79"/>
      <c r="C137" s="105"/>
      <c r="D137" s="105"/>
      <c r="E137" s="105"/>
      <c r="F137" s="105"/>
      <c r="G137" s="105"/>
      <c r="H137" s="105"/>
      <c r="I137" s="125"/>
      <c r="J137" s="125"/>
      <c r="K137" s="125"/>
      <c r="L137" s="125"/>
      <c r="M137" s="125"/>
      <c r="N137" s="125"/>
      <c r="O137" s="125"/>
      <c r="P137" s="125"/>
      <c r="Q137" s="145"/>
      <c r="R137" s="125"/>
      <c r="S137" s="125"/>
      <c r="T137" s="125"/>
      <c r="U137" s="125"/>
      <c r="V137" s="125"/>
      <c r="W137" s="125"/>
      <c r="X137" s="125"/>
      <c r="Y137" s="125"/>
      <c r="Z137" s="105"/>
    </row>
    <row r="138" spans="1:26" ht="15.75" hidden="1" customHeight="1" x14ac:dyDescent="0.15">
      <c r="A138" s="79"/>
      <c r="B138" s="79"/>
      <c r="C138" s="105"/>
      <c r="D138" s="105"/>
      <c r="E138" s="105"/>
      <c r="F138" s="105"/>
      <c r="G138" s="105"/>
      <c r="H138" s="105"/>
      <c r="I138" s="125"/>
      <c r="J138" s="125"/>
      <c r="K138" s="125"/>
      <c r="L138" s="125"/>
      <c r="M138" s="125"/>
      <c r="N138" s="125"/>
      <c r="O138" s="125"/>
      <c r="P138" s="125"/>
      <c r="Q138" s="145"/>
      <c r="R138" s="125"/>
      <c r="S138" s="125"/>
      <c r="T138" s="125"/>
      <c r="U138" s="125"/>
      <c r="V138" s="125"/>
      <c r="W138" s="125"/>
      <c r="X138" s="125"/>
      <c r="Y138" s="125"/>
      <c r="Z138" s="105"/>
    </row>
    <row r="139" spans="1:26" ht="15.75" hidden="1" customHeight="1" x14ac:dyDescent="0.15">
      <c r="A139" s="79"/>
      <c r="B139" s="79"/>
      <c r="C139" s="105"/>
      <c r="D139" s="105"/>
      <c r="E139" s="105"/>
      <c r="F139" s="105"/>
      <c r="G139" s="105"/>
      <c r="H139" s="105"/>
      <c r="I139" s="125"/>
      <c r="J139" s="125"/>
      <c r="K139" s="125"/>
      <c r="L139" s="125"/>
      <c r="M139" s="125"/>
      <c r="N139" s="125"/>
      <c r="O139" s="125"/>
      <c r="P139" s="125"/>
      <c r="Q139" s="145"/>
      <c r="R139" s="125"/>
      <c r="S139" s="125"/>
      <c r="T139" s="125"/>
      <c r="U139" s="125"/>
      <c r="V139" s="125"/>
      <c r="W139" s="125"/>
      <c r="X139" s="125"/>
      <c r="Y139" s="125"/>
      <c r="Z139" s="105"/>
    </row>
    <row r="140" spans="1:26" ht="15.75" hidden="1" customHeight="1" x14ac:dyDescent="0.15">
      <c r="A140" s="79"/>
      <c r="B140" s="79"/>
      <c r="C140" s="105"/>
      <c r="D140" s="105"/>
      <c r="E140" s="105"/>
      <c r="F140" s="105"/>
      <c r="G140" s="105"/>
      <c r="H140" s="105"/>
      <c r="I140" s="125"/>
      <c r="J140" s="125"/>
      <c r="K140" s="125"/>
      <c r="L140" s="125"/>
      <c r="M140" s="125"/>
      <c r="N140" s="125"/>
      <c r="O140" s="125"/>
      <c r="P140" s="125"/>
      <c r="Q140" s="145"/>
      <c r="R140" s="125"/>
      <c r="S140" s="125"/>
      <c r="T140" s="125"/>
      <c r="U140" s="125"/>
      <c r="V140" s="125"/>
      <c r="W140" s="125"/>
      <c r="X140" s="125"/>
      <c r="Y140" s="125"/>
      <c r="Z140" s="105"/>
    </row>
    <row r="141" spans="1:26" ht="15.75" hidden="1" customHeight="1" x14ac:dyDescent="0.15">
      <c r="A141" s="79"/>
      <c r="B141" s="79"/>
      <c r="C141" s="105"/>
      <c r="D141" s="105"/>
      <c r="E141" s="105"/>
      <c r="F141" s="105"/>
      <c r="G141" s="105"/>
      <c r="H141" s="105"/>
      <c r="I141" s="125"/>
      <c r="J141" s="125"/>
      <c r="K141" s="125"/>
      <c r="L141" s="125"/>
      <c r="M141" s="125"/>
      <c r="N141" s="125"/>
      <c r="O141" s="125"/>
      <c r="P141" s="125"/>
      <c r="Q141" s="145"/>
      <c r="R141" s="125"/>
      <c r="S141" s="125"/>
      <c r="T141" s="125"/>
      <c r="U141" s="125"/>
      <c r="V141" s="125"/>
      <c r="W141" s="125"/>
      <c r="X141" s="125"/>
      <c r="Y141" s="125"/>
      <c r="Z141" s="105"/>
    </row>
    <row r="142" spans="1:26" ht="15.75" hidden="1" customHeight="1" x14ac:dyDescent="0.15">
      <c r="A142" s="79"/>
      <c r="B142" s="79"/>
      <c r="C142" s="105"/>
      <c r="D142" s="105"/>
      <c r="E142" s="105"/>
      <c r="F142" s="105"/>
      <c r="G142" s="105"/>
      <c r="H142" s="105"/>
      <c r="I142" s="125"/>
      <c r="J142" s="125"/>
      <c r="K142" s="125"/>
      <c r="L142" s="125"/>
      <c r="M142" s="125"/>
      <c r="N142" s="125"/>
      <c r="O142" s="125"/>
      <c r="P142" s="125"/>
      <c r="Q142" s="145"/>
      <c r="R142" s="125"/>
      <c r="S142" s="125"/>
      <c r="T142" s="125"/>
      <c r="U142" s="125"/>
      <c r="V142" s="125"/>
      <c r="W142" s="125"/>
      <c r="X142" s="125"/>
      <c r="Y142" s="125"/>
      <c r="Z142" s="105"/>
    </row>
    <row r="143" spans="1:26" ht="15.75" hidden="1" customHeight="1" x14ac:dyDescent="0.15">
      <c r="A143" s="79"/>
      <c r="B143" s="79"/>
      <c r="C143" s="105"/>
      <c r="D143" s="105"/>
      <c r="E143" s="105"/>
      <c r="F143" s="105"/>
      <c r="G143" s="105"/>
      <c r="H143" s="105"/>
      <c r="I143" s="125"/>
      <c r="J143" s="125"/>
      <c r="K143" s="125"/>
      <c r="L143" s="125"/>
      <c r="M143" s="125"/>
      <c r="N143" s="125"/>
      <c r="O143" s="125"/>
      <c r="P143" s="125"/>
      <c r="Q143" s="145"/>
      <c r="R143" s="125"/>
      <c r="S143" s="125"/>
      <c r="T143" s="125"/>
      <c r="U143" s="125"/>
      <c r="V143" s="125"/>
      <c r="W143" s="125"/>
      <c r="X143" s="125"/>
      <c r="Y143" s="125"/>
      <c r="Z143" s="105"/>
    </row>
    <row r="144" spans="1:26" ht="15.75" hidden="1" customHeight="1" x14ac:dyDescent="0.15">
      <c r="A144" s="79"/>
      <c r="B144" s="79"/>
      <c r="C144" s="105"/>
      <c r="D144" s="105"/>
      <c r="E144" s="105"/>
      <c r="F144" s="105"/>
      <c r="G144" s="105"/>
      <c r="H144" s="105"/>
      <c r="I144" s="125"/>
      <c r="J144" s="125"/>
      <c r="K144" s="125"/>
      <c r="L144" s="125"/>
      <c r="M144" s="125"/>
      <c r="N144" s="125"/>
      <c r="O144" s="125"/>
      <c r="P144" s="125"/>
      <c r="Q144" s="145"/>
      <c r="R144" s="125"/>
      <c r="S144" s="125"/>
      <c r="T144" s="125"/>
      <c r="U144" s="125"/>
      <c r="V144" s="125"/>
      <c r="W144" s="125"/>
      <c r="X144" s="125"/>
      <c r="Y144" s="125"/>
      <c r="Z144" s="105"/>
    </row>
    <row r="145" spans="1:26" ht="15.75" hidden="1" customHeight="1" x14ac:dyDescent="0.15">
      <c r="A145" s="79"/>
      <c r="B145" s="79"/>
      <c r="C145" s="105"/>
      <c r="D145" s="105"/>
      <c r="E145" s="105"/>
      <c r="F145" s="105"/>
      <c r="G145" s="105"/>
      <c r="H145" s="105"/>
      <c r="I145" s="125"/>
      <c r="J145" s="125"/>
      <c r="K145" s="125"/>
      <c r="L145" s="125"/>
      <c r="M145" s="125"/>
      <c r="N145" s="125"/>
      <c r="O145" s="125"/>
      <c r="P145" s="125"/>
      <c r="Q145" s="145"/>
      <c r="R145" s="125"/>
      <c r="S145" s="125"/>
      <c r="T145" s="125"/>
      <c r="U145" s="125"/>
      <c r="V145" s="125"/>
      <c r="W145" s="125"/>
      <c r="X145" s="125"/>
      <c r="Y145" s="125"/>
      <c r="Z145" s="105"/>
    </row>
    <row r="146" spans="1:26" ht="15.75" hidden="1" customHeight="1" x14ac:dyDescent="0.15">
      <c r="A146" s="79"/>
      <c r="B146" s="79"/>
      <c r="C146" s="105"/>
      <c r="D146" s="105"/>
      <c r="E146" s="105"/>
      <c r="F146" s="105"/>
      <c r="G146" s="105"/>
      <c r="H146" s="105"/>
      <c r="I146" s="125"/>
      <c r="J146" s="125"/>
      <c r="K146" s="125"/>
      <c r="L146" s="125"/>
      <c r="M146" s="125"/>
      <c r="N146" s="125"/>
      <c r="O146" s="125"/>
      <c r="P146" s="125"/>
      <c r="Q146" s="145"/>
      <c r="R146" s="125"/>
      <c r="S146" s="125"/>
      <c r="T146" s="125"/>
      <c r="U146" s="125"/>
      <c r="V146" s="125"/>
      <c r="W146" s="125"/>
      <c r="X146" s="125"/>
      <c r="Y146" s="125"/>
      <c r="Z146" s="105"/>
    </row>
    <row r="147" spans="1:26" ht="15.75" hidden="1" customHeight="1" x14ac:dyDescent="0.15">
      <c r="A147" s="79"/>
      <c r="B147" s="79"/>
      <c r="C147" s="105"/>
      <c r="D147" s="105"/>
      <c r="E147" s="105"/>
      <c r="F147" s="105"/>
      <c r="G147" s="105"/>
      <c r="H147" s="105"/>
      <c r="I147" s="125"/>
      <c r="J147" s="125"/>
      <c r="K147" s="125"/>
      <c r="L147" s="125"/>
      <c r="M147" s="125"/>
      <c r="N147" s="125"/>
      <c r="O147" s="125"/>
      <c r="P147" s="125"/>
      <c r="Q147" s="145"/>
      <c r="R147" s="125"/>
      <c r="S147" s="125"/>
      <c r="T147" s="125"/>
      <c r="U147" s="125"/>
      <c r="V147" s="125"/>
      <c r="W147" s="125"/>
      <c r="X147" s="125"/>
      <c r="Y147" s="125"/>
      <c r="Z147" s="105"/>
    </row>
    <row r="148" spans="1:26" ht="15.75" hidden="1" customHeight="1" x14ac:dyDescent="0.15">
      <c r="A148" s="79"/>
      <c r="B148" s="79"/>
      <c r="C148" s="105"/>
      <c r="D148" s="105"/>
      <c r="E148" s="105"/>
      <c r="F148" s="105"/>
      <c r="G148" s="105"/>
      <c r="H148" s="105"/>
      <c r="I148" s="125"/>
      <c r="J148" s="125"/>
      <c r="K148" s="125"/>
      <c r="L148" s="125"/>
      <c r="M148" s="125"/>
      <c r="N148" s="125"/>
      <c r="O148" s="125"/>
      <c r="P148" s="125"/>
      <c r="Q148" s="145"/>
      <c r="R148" s="125"/>
      <c r="S148" s="125"/>
      <c r="T148" s="125"/>
      <c r="U148" s="125"/>
      <c r="V148" s="125"/>
      <c r="W148" s="125"/>
      <c r="X148" s="125"/>
      <c r="Y148" s="125"/>
      <c r="Z148" s="105"/>
    </row>
    <row r="149" spans="1:26" ht="20.100000000000001" customHeight="1" x14ac:dyDescent="0.15">
      <c r="A149" s="79"/>
      <c r="B149" s="79"/>
      <c r="C149" s="105"/>
      <c r="D149" s="105"/>
      <c r="E149" s="105"/>
      <c r="F149" s="105"/>
      <c r="G149" s="105"/>
      <c r="H149" s="105"/>
      <c r="I149" s="125"/>
      <c r="J149" s="105"/>
      <c r="K149" s="105"/>
      <c r="L149" s="105"/>
      <c r="M149" s="105"/>
      <c r="N149" s="105"/>
      <c r="O149" s="105"/>
      <c r="P149" s="105"/>
      <c r="Q149" s="146"/>
      <c r="R149" s="105"/>
      <c r="S149" s="105"/>
      <c r="T149" s="105"/>
      <c r="U149" s="105"/>
      <c r="V149" s="105"/>
      <c r="W149" s="105"/>
      <c r="X149" s="105"/>
      <c r="Y149" s="105"/>
      <c r="Z149" s="105"/>
    </row>
    <row r="150" spans="1:26" ht="20.100000000000001" customHeight="1" x14ac:dyDescent="0.15">
      <c r="A150" s="79"/>
      <c r="B150" s="79"/>
      <c r="C150" s="92" t="s">
        <v>45</v>
      </c>
      <c r="D150" s="93"/>
      <c r="E150" s="93"/>
      <c r="F150" s="93"/>
      <c r="G150" s="93"/>
      <c r="H150" s="94"/>
      <c r="I150" s="126"/>
      <c r="K150" s="126"/>
    </row>
    <row r="151" spans="1:26" ht="20.100000000000001" customHeight="1" x14ac:dyDescent="0.15">
      <c r="A151" s="79"/>
      <c r="B151" s="79"/>
      <c r="C151" s="95"/>
      <c r="D151" s="96"/>
      <c r="E151" s="96"/>
      <c r="F151" s="96"/>
      <c r="G151" s="96"/>
      <c r="H151" s="96"/>
      <c r="I151" s="97"/>
      <c r="J151" s="97"/>
      <c r="K151" s="97"/>
      <c r="L151" s="97"/>
      <c r="M151" s="97"/>
      <c r="N151" s="97"/>
      <c r="O151" s="97"/>
      <c r="P151" s="97"/>
      <c r="Q151" s="97"/>
      <c r="R151" s="97"/>
      <c r="S151" s="97"/>
      <c r="T151" s="97"/>
      <c r="U151" s="97"/>
      <c r="V151" s="97"/>
      <c r="W151" s="97"/>
      <c r="X151" s="97"/>
      <c r="Y151" s="97"/>
      <c r="Z151" s="98"/>
    </row>
    <row r="152" spans="1:26" ht="20.100000000000001" customHeight="1" x14ac:dyDescent="0.15">
      <c r="A152" s="79"/>
      <c r="B152" s="79"/>
      <c r="C152" s="95"/>
      <c r="D152" s="147" t="s">
        <v>46</v>
      </c>
      <c r="E152" s="127"/>
      <c r="F152" s="127"/>
      <c r="G152" s="127"/>
      <c r="H152" s="127"/>
      <c r="I152" s="127"/>
      <c r="J152" s="127"/>
      <c r="K152" s="127"/>
      <c r="L152" s="127"/>
      <c r="M152" s="127"/>
      <c r="N152" s="127"/>
      <c r="O152" s="127"/>
      <c r="P152" s="127"/>
      <c r="Q152" s="127"/>
      <c r="R152" s="127"/>
      <c r="S152" s="127"/>
      <c r="T152" s="127"/>
      <c r="U152" s="127"/>
      <c r="V152" s="127"/>
      <c r="W152" s="127"/>
      <c r="X152" s="106"/>
      <c r="Y152" s="105"/>
      <c r="Z152" s="104"/>
    </row>
    <row r="153" spans="1:26" ht="20.100000000000001" customHeight="1" x14ac:dyDescent="0.15">
      <c r="A153" s="79">
        <f>IFERROR(IF(AND($I153&lt;&gt;"しない", $I153&lt;&gt;"する"),1001,0),3)</f>
        <v>0</v>
      </c>
      <c r="B153" s="79"/>
      <c r="C153" s="99"/>
      <c r="D153" s="100">
        <v>1</v>
      </c>
      <c r="E153" s="105" t="s">
        <v>47</v>
      </c>
      <c r="F153" s="105"/>
      <c r="G153" s="105"/>
      <c r="H153" s="105"/>
      <c r="I153" s="56" t="s">
        <v>48</v>
      </c>
      <c r="J153" s="62"/>
      <c r="K153" s="62"/>
      <c r="L153" s="62"/>
      <c r="M153" s="62"/>
      <c r="N153" s="105"/>
      <c r="O153" s="105"/>
      <c r="P153" s="105"/>
      <c r="Q153" s="105"/>
      <c r="R153" s="105"/>
      <c r="S153" s="105"/>
      <c r="T153" s="105"/>
      <c r="U153" s="105"/>
      <c r="Z153" s="148"/>
    </row>
    <row r="154" spans="1:26" ht="20.100000000000001" customHeight="1" x14ac:dyDescent="0.15">
      <c r="A154" s="79"/>
      <c r="B154" s="79"/>
      <c r="C154" s="108"/>
      <c r="D154" s="105"/>
      <c r="E154" s="105"/>
      <c r="F154" s="105"/>
      <c r="G154" s="105"/>
      <c r="H154" s="105"/>
      <c r="I154" s="149"/>
      <c r="J154" s="107" t="s">
        <v>6</v>
      </c>
      <c r="K154" s="107"/>
      <c r="L154" s="107"/>
      <c r="M154" s="107"/>
      <c r="N154" s="107"/>
      <c r="O154" s="107"/>
      <c r="P154" s="107"/>
      <c r="Q154" s="107"/>
      <c r="R154" s="107"/>
      <c r="S154" s="107"/>
      <c r="T154" s="107"/>
      <c r="U154" s="105"/>
      <c r="Z154" s="148"/>
    </row>
    <row r="155" spans="1:26" ht="20.100000000000001" customHeight="1" x14ac:dyDescent="0.15">
      <c r="A155" s="79">
        <f>IFERROR(IF(AND($I153="する",OR(TRIM($I155)="", NOT(OR(IFERROR(SEARCH(" ",$I155),0)&gt;0, IFERROR(SEARCH("　",$I155),0)&gt;0)))),1001,0),3)</f>
        <v>0</v>
      </c>
      <c r="B155" s="79"/>
      <c r="C155" s="99"/>
      <c r="D155" s="100">
        <v>2</v>
      </c>
      <c r="E155" s="74" t="s">
        <v>41</v>
      </c>
      <c r="I155" s="56"/>
      <c r="J155" s="56"/>
      <c r="K155" s="56"/>
      <c r="L155" s="56"/>
      <c r="M155" s="56"/>
      <c r="N155" s="56"/>
      <c r="O155" s="56"/>
      <c r="P155" s="56"/>
      <c r="Q155" s="56"/>
      <c r="R155" s="56"/>
      <c r="S155" s="56"/>
      <c r="T155" s="56"/>
      <c r="U155" s="56"/>
      <c r="V155" s="56"/>
      <c r="W155" s="56"/>
      <c r="X155" s="56"/>
      <c r="Y155" s="56"/>
      <c r="Z155" s="104"/>
    </row>
    <row r="156" spans="1:26" ht="20.100000000000001" customHeight="1" x14ac:dyDescent="0.15">
      <c r="A156" s="79"/>
      <c r="B156" s="79"/>
      <c r="C156" s="99"/>
      <c r="D156" s="100"/>
      <c r="E156" s="105"/>
      <c r="F156" s="105"/>
      <c r="G156" s="105"/>
      <c r="H156" s="105"/>
      <c r="I156" s="111"/>
      <c r="J156" s="107" t="s">
        <v>20</v>
      </c>
      <c r="K156" s="107"/>
      <c r="L156" s="107"/>
      <c r="M156" s="107"/>
      <c r="N156" s="107"/>
      <c r="O156" s="107"/>
      <c r="P156" s="107"/>
      <c r="Q156" s="107"/>
      <c r="R156" s="107"/>
      <c r="S156" s="107"/>
      <c r="T156" s="107"/>
      <c r="U156" s="107"/>
      <c r="V156" s="107"/>
      <c r="W156" s="107"/>
      <c r="X156" s="107"/>
      <c r="Y156" s="107"/>
      <c r="Z156" s="104"/>
    </row>
    <row r="157" spans="1:26" ht="20.100000000000001" customHeight="1" x14ac:dyDescent="0.15">
      <c r="A157" s="79">
        <f>IFERROR(IF(AND($I153="する",OR(TRIM($I157)="", NOT(OR(IFERROR(SEARCH(" ",$I157),0)&gt;0, IFERROR(SEARCH("　",$I157),0)&gt;0)))),1001,0),3)</f>
        <v>0</v>
      </c>
      <c r="B157" s="79"/>
      <c r="C157" s="99"/>
      <c r="D157" s="100">
        <v>3</v>
      </c>
      <c r="E157" s="74" t="s">
        <v>42</v>
      </c>
      <c r="I157" s="56"/>
      <c r="J157" s="56"/>
      <c r="K157" s="56"/>
      <c r="L157" s="56"/>
      <c r="M157" s="56"/>
      <c r="N157" s="56"/>
      <c r="O157" s="56"/>
      <c r="P157" s="56"/>
      <c r="Q157" s="56"/>
      <c r="R157" s="56"/>
      <c r="S157" s="56"/>
      <c r="T157" s="56"/>
      <c r="U157" s="56"/>
      <c r="V157" s="56"/>
      <c r="W157" s="56"/>
      <c r="X157" s="56"/>
      <c r="Y157" s="56"/>
      <c r="Z157" s="104"/>
    </row>
    <row r="158" spans="1:26" ht="20.100000000000001" customHeight="1" x14ac:dyDescent="0.15">
      <c r="A158" s="79"/>
      <c r="B158" s="79"/>
      <c r="C158" s="108"/>
      <c r="D158" s="105"/>
      <c r="E158" s="105"/>
      <c r="F158" s="105"/>
      <c r="G158" s="105"/>
      <c r="H158" s="105"/>
      <c r="I158" s="111"/>
      <c r="J158" s="107" t="s">
        <v>22</v>
      </c>
      <c r="K158" s="107"/>
      <c r="L158" s="107"/>
      <c r="M158" s="107"/>
      <c r="N158" s="107"/>
      <c r="O158" s="107"/>
      <c r="P158" s="107"/>
      <c r="Q158" s="107"/>
      <c r="R158" s="107"/>
      <c r="S158" s="107"/>
      <c r="T158" s="107"/>
      <c r="U158" s="107"/>
      <c r="V158" s="107"/>
      <c r="W158" s="107"/>
      <c r="X158" s="107"/>
      <c r="Y158" s="107"/>
      <c r="Z158" s="104"/>
    </row>
    <row r="159" spans="1:26" ht="20.100000000000001" customHeight="1" x14ac:dyDescent="0.15">
      <c r="A159" s="79">
        <f>IFERROR(IF(AND($I153="する",OR(TRIM($I159)="", LEN($I159)&lt;&gt;8, NOT(ISNUMBER(VALUE($I159))), IFERROR(SEARCH("-", $I159),0)&gt;0)),1001,0),3)</f>
        <v>0</v>
      </c>
      <c r="B159" s="79"/>
      <c r="C159" s="99"/>
      <c r="D159" s="100">
        <v>4</v>
      </c>
      <c r="E159" s="74" t="s">
        <v>49</v>
      </c>
      <c r="I159" s="56"/>
      <c r="J159" s="56"/>
      <c r="K159" s="56"/>
      <c r="L159" s="56"/>
      <c r="M159" s="56"/>
      <c r="N159" s="105"/>
      <c r="O159" s="105"/>
      <c r="P159" s="105"/>
      <c r="Q159" s="105"/>
      <c r="R159" s="105"/>
      <c r="S159" s="105"/>
      <c r="T159" s="105"/>
      <c r="U159" s="105"/>
      <c r="V159" s="105"/>
      <c r="W159" s="105"/>
      <c r="X159" s="105"/>
      <c r="Y159" s="105"/>
      <c r="Z159" s="104"/>
    </row>
    <row r="160" spans="1:26" ht="20.100000000000001" customHeight="1" x14ac:dyDescent="0.15">
      <c r="A160" s="79"/>
      <c r="B160" s="79"/>
      <c r="C160" s="108"/>
      <c r="D160" s="105"/>
      <c r="E160" s="105"/>
      <c r="F160" s="105"/>
      <c r="G160" s="105"/>
      <c r="H160" s="105"/>
      <c r="I160" s="102"/>
      <c r="J160" s="107" t="s">
        <v>55</v>
      </c>
      <c r="K160" s="106"/>
      <c r="L160" s="106"/>
      <c r="M160" s="106"/>
      <c r="N160" s="106"/>
      <c r="O160" s="106"/>
      <c r="P160" s="106"/>
      <c r="Q160" s="106"/>
      <c r="R160" s="106"/>
      <c r="S160" s="106"/>
      <c r="T160" s="106"/>
      <c r="U160" s="106"/>
      <c r="V160" s="106"/>
      <c r="W160" s="106"/>
      <c r="X160" s="106"/>
      <c r="Y160" s="106"/>
      <c r="Z160" s="104"/>
    </row>
    <row r="161" spans="1:27" ht="20.100000000000001" customHeight="1" x14ac:dyDescent="0.15">
      <c r="A161" s="79">
        <f>IFERROR(IF(AND($I153="する",TRIM($I161)=""),1001,0),3)</f>
        <v>0</v>
      </c>
      <c r="B161" s="79"/>
      <c r="C161" s="99"/>
      <c r="D161" s="100">
        <v>5</v>
      </c>
      <c r="E161" s="74" t="s">
        <v>12</v>
      </c>
      <c r="I161" s="57"/>
      <c r="J161" s="58"/>
      <c r="K161" s="58"/>
      <c r="L161" s="58"/>
      <c r="M161" s="58"/>
      <c r="N161" s="105"/>
      <c r="O161" s="105"/>
      <c r="P161" s="105"/>
      <c r="Q161" s="105"/>
      <c r="R161" s="105"/>
      <c r="S161" s="105"/>
      <c r="T161" s="105"/>
      <c r="U161" s="105"/>
      <c r="V161" s="105"/>
      <c r="W161" s="105"/>
      <c r="X161" s="105"/>
      <c r="Y161" s="105"/>
      <c r="Z161" s="104"/>
    </row>
    <row r="162" spans="1:27" ht="20.100000000000001" customHeight="1" x14ac:dyDescent="0.15">
      <c r="A162" s="79"/>
      <c r="B162" s="79"/>
      <c r="C162" s="99"/>
      <c r="D162" s="100"/>
      <c r="E162" s="105"/>
      <c r="F162" s="105"/>
      <c r="G162" s="105"/>
      <c r="H162" s="105"/>
      <c r="I162" s="102"/>
      <c r="J162" s="107" t="s">
        <v>62</v>
      </c>
      <c r="K162" s="106"/>
      <c r="L162" s="106"/>
      <c r="M162" s="106"/>
      <c r="N162" s="106"/>
      <c r="O162" s="106"/>
      <c r="P162" s="106"/>
      <c r="Q162" s="106"/>
      <c r="R162" s="106"/>
      <c r="S162" s="106"/>
      <c r="T162" s="106"/>
      <c r="U162" s="106"/>
      <c r="V162" s="106"/>
      <c r="W162" s="106"/>
      <c r="X162" s="106"/>
      <c r="Y162" s="106"/>
      <c r="Z162" s="104"/>
    </row>
    <row r="163" spans="1:27" ht="20.100000000000001" customHeight="1" x14ac:dyDescent="0.15">
      <c r="A163" s="79">
        <f>IFERROR(IF(AND($I153="する",AND($I163&lt;&gt;"", OR(ISERROR(FIND("@"&amp;LEFT($I163,3)&amp;"@", 都道府県3))=FALSE, ISERROR(FIND("@"&amp;LEFT($I163,4)&amp;"@",都道府県4))=FALSE))=FALSE),1001,0),3)</f>
        <v>0</v>
      </c>
      <c r="B163" s="79"/>
      <c r="C163" s="99"/>
      <c r="D163" s="100">
        <v>6</v>
      </c>
      <c r="E163" s="74" t="s">
        <v>13</v>
      </c>
      <c r="I163" s="59"/>
      <c r="J163" s="59"/>
      <c r="K163" s="59"/>
      <c r="L163" s="59"/>
      <c r="M163" s="59"/>
      <c r="N163" s="59"/>
      <c r="O163" s="59"/>
      <c r="P163" s="59"/>
      <c r="Q163" s="60"/>
      <c r="R163" s="59"/>
      <c r="S163" s="59"/>
      <c r="T163" s="59"/>
      <c r="U163" s="59"/>
      <c r="V163" s="59"/>
      <c r="W163" s="59"/>
      <c r="X163" s="59"/>
      <c r="Y163" s="59"/>
      <c r="Z163" s="104"/>
    </row>
    <row r="164" spans="1:27" ht="20.100000000000001" customHeight="1" x14ac:dyDescent="0.15">
      <c r="A164" s="79"/>
      <c r="B164" s="79"/>
      <c r="C164" s="99"/>
      <c r="D164" s="100"/>
      <c r="E164" s="105"/>
      <c r="F164" s="105"/>
      <c r="G164" s="105"/>
      <c r="H164" s="105"/>
      <c r="I164" s="102"/>
      <c r="J164" s="107" t="s">
        <v>14</v>
      </c>
      <c r="K164" s="106"/>
      <c r="L164" s="106"/>
      <c r="M164" s="106"/>
      <c r="N164" s="106"/>
      <c r="O164" s="106"/>
      <c r="P164" s="106"/>
      <c r="Q164" s="106"/>
      <c r="R164" s="106"/>
      <c r="S164" s="106"/>
      <c r="T164" s="106"/>
      <c r="U164" s="106"/>
      <c r="V164" s="106"/>
      <c r="W164" s="106"/>
      <c r="X164" s="106"/>
      <c r="Y164" s="106"/>
      <c r="Z164" s="104"/>
    </row>
    <row r="165" spans="1:27" ht="20.100000000000001" customHeight="1" x14ac:dyDescent="0.15">
      <c r="A165" s="79">
        <f>IFERROR(IF(AND($I153="する",NOT(AND(TRIM($I165)&lt;&gt;"",ISNUMBER(VALUE(SUBSTITUTE($I165,"-",""))),IFERROR(SEARCH("-",$I165),0)&gt;0))),1001,0),3)</f>
        <v>0</v>
      </c>
      <c r="B165" s="79"/>
      <c r="C165" s="99"/>
      <c r="D165" s="100">
        <v>7</v>
      </c>
      <c r="E165" s="74" t="s">
        <v>23</v>
      </c>
      <c r="I165" s="56"/>
      <c r="J165" s="56"/>
      <c r="K165" s="56"/>
      <c r="L165" s="56"/>
      <c r="M165" s="56"/>
      <c r="Y165" s="106"/>
      <c r="Z165" s="104"/>
    </row>
    <row r="166" spans="1:27" ht="20.100000000000001" customHeight="1" x14ac:dyDescent="0.15">
      <c r="A166" s="79"/>
      <c r="B166" s="79"/>
      <c r="C166" s="108"/>
      <c r="D166" s="105"/>
      <c r="E166" s="105"/>
      <c r="F166" s="105"/>
      <c r="G166" s="105"/>
      <c r="H166" s="105"/>
      <c r="I166" s="102"/>
      <c r="J166" s="107" t="s">
        <v>26</v>
      </c>
      <c r="K166" s="106"/>
      <c r="L166" s="106"/>
      <c r="M166" s="106"/>
      <c r="N166" s="106"/>
      <c r="O166" s="106"/>
      <c r="P166" s="106"/>
      <c r="Q166" s="106"/>
      <c r="R166" s="106"/>
      <c r="S166" s="106"/>
      <c r="T166" s="106"/>
      <c r="U166" s="106"/>
      <c r="V166" s="106"/>
      <c r="W166" s="106"/>
      <c r="X166" s="106"/>
      <c r="Y166" s="106"/>
      <c r="Z166" s="104"/>
    </row>
    <row r="167" spans="1:27" ht="20.100000000000001" customHeight="1" x14ac:dyDescent="0.15">
      <c r="A167" s="79">
        <f>IFERROR(IF(AND($I153="する",AND(TRIM($I167)&lt;&gt;"",NOT(AND(ISNUMBER(VALUE(SUBSTITUTE($I167,"-",""))),IFERROR(SEARCH("-",$I167),0)&gt;0)))),1001,0),3)</f>
        <v>0</v>
      </c>
      <c r="B167" s="79"/>
      <c r="C167" s="99"/>
      <c r="D167" s="100">
        <v>8</v>
      </c>
      <c r="E167" s="74" t="s">
        <v>27</v>
      </c>
      <c r="I167" s="56"/>
      <c r="J167" s="56"/>
      <c r="K167" s="56"/>
      <c r="L167" s="56"/>
      <c r="M167" s="56"/>
      <c r="N167" s="106"/>
      <c r="O167" s="106"/>
      <c r="P167" s="106"/>
      <c r="Q167" s="106"/>
      <c r="R167" s="106"/>
      <c r="S167" s="106"/>
      <c r="T167" s="106"/>
      <c r="U167" s="106"/>
      <c r="V167" s="106"/>
      <c r="W167" s="106"/>
      <c r="X167" s="106"/>
      <c r="Y167" s="106"/>
      <c r="Z167" s="104"/>
    </row>
    <row r="168" spans="1:27" ht="20.100000000000001" customHeight="1" x14ac:dyDescent="0.15">
      <c r="A168" s="79"/>
      <c r="B168" s="79"/>
      <c r="C168" s="108"/>
      <c r="D168" s="105"/>
      <c r="E168" s="105"/>
      <c r="F168" s="105"/>
      <c r="G168" s="105"/>
      <c r="H168" s="105"/>
      <c r="I168" s="102"/>
      <c r="J168" s="107" t="s">
        <v>26</v>
      </c>
      <c r="K168" s="106"/>
      <c r="L168" s="106"/>
      <c r="M168" s="106"/>
      <c r="N168" s="106"/>
      <c r="O168" s="106"/>
      <c r="P168" s="106"/>
      <c r="Q168" s="106"/>
      <c r="R168" s="106"/>
      <c r="S168" s="106"/>
      <c r="T168" s="106"/>
      <c r="U168" s="106"/>
      <c r="V168" s="106"/>
      <c r="W168" s="106"/>
      <c r="X168" s="106"/>
      <c r="Y168" s="106"/>
      <c r="Z168" s="104"/>
    </row>
    <row r="169" spans="1:27" ht="20.100000000000001" customHeight="1" x14ac:dyDescent="0.15">
      <c r="A169" s="79">
        <f>IFERROR(IF(AND($I153="する",AND(TRIM($I169)&lt;&gt;"", NOT(IFERROR(SEARCH("@",$I169),0)&gt;0))),1001,0),3)</f>
        <v>0</v>
      </c>
      <c r="B169" s="79"/>
      <c r="C169" s="99"/>
      <c r="D169" s="100">
        <v>9</v>
      </c>
      <c r="E169" s="74" t="s">
        <v>28</v>
      </c>
      <c r="I169" s="56"/>
      <c r="J169" s="56"/>
      <c r="K169" s="56"/>
      <c r="L169" s="56"/>
      <c r="M169" s="56"/>
      <c r="N169" s="56"/>
      <c r="O169" s="56"/>
      <c r="P169" s="56"/>
      <c r="Q169" s="61"/>
      <c r="R169" s="56"/>
      <c r="S169" s="56"/>
      <c r="T169" s="56"/>
      <c r="U169" s="56"/>
      <c r="V169" s="56"/>
      <c r="W169" s="56"/>
      <c r="X169" s="56"/>
      <c r="Y169" s="56"/>
      <c r="Z169" s="104"/>
    </row>
    <row r="170" spans="1:27" ht="20.100000000000001" customHeight="1" x14ac:dyDescent="0.15">
      <c r="A170" s="79"/>
      <c r="B170" s="79"/>
      <c r="C170" s="108"/>
      <c r="D170" s="105"/>
      <c r="E170" s="105"/>
      <c r="F170" s="105"/>
      <c r="G170" s="105"/>
      <c r="H170" s="105"/>
      <c r="I170" s="102"/>
      <c r="J170" s="113" t="s">
        <v>60</v>
      </c>
      <c r="K170" s="130"/>
      <c r="L170" s="106"/>
      <c r="M170" s="106"/>
      <c r="N170" s="106"/>
      <c r="O170" s="106"/>
      <c r="P170" s="106"/>
      <c r="Q170" s="131"/>
      <c r="R170" s="106"/>
      <c r="S170" s="106"/>
      <c r="T170" s="106"/>
      <c r="U170" s="106"/>
      <c r="V170" s="106"/>
      <c r="W170" s="106"/>
      <c r="X170" s="106"/>
      <c r="Y170" s="106"/>
      <c r="Z170" s="104"/>
    </row>
    <row r="171" spans="1:27" ht="20.100000000000001" customHeight="1" x14ac:dyDescent="0.15">
      <c r="A171" s="79"/>
      <c r="B171" s="79"/>
      <c r="C171" s="119"/>
      <c r="D171" s="120"/>
      <c r="E171" s="120"/>
      <c r="F171" s="120"/>
      <c r="G171" s="120"/>
      <c r="H171" s="120"/>
      <c r="I171" s="121"/>
      <c r="J171" s="121"/>
      <c r="K171" s="122"/>
      <c r="L171" s="121"/>
      <c r="M171" s="121"/>
      <c r="N171" s="121"/>
      <c r="O171" s="121"/>
      <c r="P171" s="121"/>
      <c r="Q171" s="121"/>
      <c r="R171" s="121"/>
      <c r="S171" s="121"/>
      <c r="T171" s="121"/>
      <c r="U171" s="121"/>
      <c r="V171" s="121"/>
      <c r="W171" s="121"/>
      <c r="X171" s="121"/>
      <c r="Y171" s="150"/>
      <c r="Z171" s="123"/>
      <c r="AA171" s="137"/>
    </row>
    <row r="172" spans="1:27" ht="20.100000000000001" customHeight="1" x14ac:dyDescent="0.15">
      <c r="A172" s="79"/>
      <c r="B172" s="79"/>
      <c r="C172" s="105"/>
      <c r="D172" s="105"/>
      <c r="E172" s="105"/>
      <c r="F172" s="105"/>
      <c r="G172" s="105"/>
      <c r="H172" s="105"/>
      <c r="I172" s="125"/>
      <c r="J172" s="125"/>
      <c r="K172" s="125"/>
      <c r="L172" s="125"/>
      <c r="M172" s="125"/>
      <c r="N172" s="125"/>
      <c r="O172" s="125"/>
      <c r="P172" s="125"/>
      <c r="Q172" s="125"/>
      <c r="R172" s="125"/>
      <c r="S172" s="125"/>
      <c r="T172" s="125"/>
      <c r="U172" s="125"/>
      <c r="V172" s="125"/>
      <c r="W172" s="125"/>
      <c r="X172" s="125"/>
      <c r="Y172" s="151"/>
      <c r="Z172" s="105"/>
      <c r="AA172" s="137"/>
    </row>
    <row r="173" spans="1:27" ht="20.100000000000001" customHeight="1" x14ac:dyDescent="0.15">
      <c r="A173" s="79"/>
      <c r="B173" s="79"/>
      <c r="C173" s="105"/>
      <c r="D173" s="105"/>
      <c r="E173" s="105"/>
      <c r="F173" s="105"/>
      <c r="G173" s="105"/>
      <c r="H173" s="105"/>
      <c r="I173" s="152"/>
      <c r="J173" s="125"/>
      <c r="K173" s="125"/>
      <c r="L173" s="125"/>
      <c r="M173" s="125"/>
      <c r="N173" s="151"/>
      <c r="O173" s="125"/>
      <c r="P173" s="125"/>
      <c r="Q173" s="125"/>
      <c r="R173" s="151"/>
      <c r="S173" s="125"/>
      <c r="T173" s="125"/>
      <c r="U173" s="125"/>
      <c r="V173" s="125"/>
      <c r="W173" s="125"/>
      <c r="X173" s="125"/>
      <c r="Y173" s="125"/>
      <c r="Z173" s="125"/>
      <c r="AA173" s="125"/>
    </row>
    <row r="174" spans="1:27" ht="20.100000000000001" customHeight="1" x14ac:dyDescent="0.15">
      <c r="A174" s="79"/>
      <c r="B174" s="79"/>
      <c r="C174" s="92" t="s">
        <v>4</v>
      </c>
      <c r="D174" s="93"/>
      <c r="E174" s="93"/>
      <c r="F174" s="93"/>
      <c r="G174" s="93"/>
      <c r="H174" s="94"/>
      <c r="I174" s="153"/>
      <c r="J174" s="154"/>
      <c r="K174" s="154"/>
      <c r="L174" s="154"/>
      <c r="M174" s="154"/>
      <c r="N174" s="154"/>
      <c r="O174" s="154"/>
      <c r="P174" s="154"/>
      <c r="Q174" s="154"/>
      <c r="R174" s="154"/>
      <c r="S174" s="154"/>
      <c r="T174" s="154"/>
      <c r="U174" s="154"/>
      <c r="V174" s="154"/>
      <c r="W174" s="154"/>
      <c r="X174" s="154"/>
      <c r="Y174" s="154"/>
      <c r="Z174" s="154"/>
    </row>
    <row r="175" spans="1:27" ht="20.100000000000001" customHeight="1" x14ac:dyDescent="0.15">
      <c r="A175" s="79"/>
      <c r="B175" s="79"/>
      <c r="C175" s="155"/>
      <c r="D175" s="156"/>
      <c r="E175" s="156"/>
      <c r="F175" s="156"/>
      <c r="G175" s="156"/>
      <c r="H175" s="156"/>
      <c r="Z175" s="148"/>
      <c r="AA175" s="116"/>
    </row>
    <row r="176" spans="1:27" ht="20.100000000000001" customHeight="1" x14ac:dyDescent="0.15">
      <c r="A176" s="79"/>
      <c r="B176" s="79"/>
      <c r="C176" s="99"/>
      <c r="D176" s="100">
        <v>1</v>
      </c>
      <c r="E176" s="74" t="s">
        <v>67</v>
      </c>
      <c r="I176" s="157"/>
      <c r="J176" s="157"/>
      <c r="K176" s="157"/>
      <c r="L176" s="157"/>
      <c r="M176" s="105"/>
      <c r="N176" s="105"/>
      <c r="O176" s="105"/>
      <c r="P176" s="105"/>
      <c r="Q176" s="105"/>
      <c r="R176" s="105"/>
      <c r="S176" s="105"/>
      <c r="T176" s="105"/>
      <c r="U176" s="105"/>
      <c r="V176" s="105"/>
      <c r="W176" s="105"/>
      <c r="X176" s="105"/>
      <c r="Z176" s="148"/>
    </row>
    <row r="177" spans="1:27" ht="20.100000000000001" customHeight="1" x14ac:dyDescent="0.15">
      <c r="A177" s="79">
        <f>IFERROR(IF(TRIM($I177)="",1001,0),3)</f>
        <v>1001</v>
      </c>
      <c r="B177" s="79"/>
      <c r="C177" s="99"/>
      <c r="E177" s="158" t="s">
        <v>68</v>
      </c>
      <c r="F177" s="159"/>
      <c r="G177" s="159"/>
      <c r="H177" s="160"/>
      <c r="I177" s="42"/>
      <c r="J177" s="43"/>
      <c r="K177" s="43"/>
      <c r="L177" s="43"/>
      <c r="M177" s="44"/>
      <c r="Y177" s="105"/>
      <c r="Z177" s="148"/>
    </row>
    <row r="178" spans="1:27" ht="20.100000000000001" customHeight="1" x14ac:dyDescent="0.15">
      <c r="A178" s="79">
        <f>IFERROR(IF(TRIM($I178)="",1001,0),3)</f>
        <v>1001</v>
      </c>
      <c r="B178" s="79"/>
      <c r="C178" s="99"/>
      <c r="D178" s="100"/>
      <c r="E178" s="161" t="s">
        <v>69</v>
      </c>
      <c r="F178" s="162"/>
      <c r="G178" s="162"/>
      <c r="H178" s="163"/>
      <c r="I178" s="45"/>
      <c r="J178" s="46"/>
      <c r="K178" s="46"/>
      <c r="L178" s="46"/>
      <c r="M178" s="47"/>
      <c r="Y178" s="105"/>
      <c r="Z178" s="148"/>
    </row>
    <row r="179" spans="1:27" ht="20.100000000000001" customHeight="1" x14ac:dyDescent="0.15">
      <c r="A179" s="79">
        <f>IFERROR(IF(TRIM($I179)="",1001,0),3)</f>
        <v>1001</v>
      </c>
      <c r="B179" s="79"/>
      <c r="C179" s="99"/>
      <c r="D179" s="100"/>
      <c r="E179" s="164" t="s">
        <v>70</v>
      </c>
      <c r="F179" s="165"/>
      <c r="G179" s="165"/>
      <c r="H179" s="166"/>
      <c r="I179" s="48"/>
      <c r="J179" s="49"/>
      <c r="K179" s="49"/>
      <c r="L179" s="49"/>
      <c r="M179" s="50"/>
      <c r="Y179" s="105"/>
      <c r="Z179" s="148"/>
    </row>
    <row r="180" spans="1:27" ht="20.100000000000001" customHeight="1" x14ac:dyDescent="0.15">
      <c r="A180" s="79"/>
      <c r="B180" s="79"/>
      <c r="C180" s="155"/>
      <c r="D180" s="156"/>
      <c r="E180" s="156"/>
      <c r="F180" s="156"/>
      <c r="G180" s="156"/>
      <c r="H180" s="156"/>
      <c r="Z180" s="148"/>
      <c r="AA180" s="116"/>
    </row>
    <row r="181" spans="1:27" ht="20.100000000000001" customHeight="1" x14ac:dyDescent="0.15">
      <c r="A181" s="79"/>
      <c r="B181" s="79"/>
      <c r="C181" s="95"/>
      <c r="D181" s="100">
        <v>2</v>
      </c>
      <c r="E181" s="105" t="s">
        <v>71</v>
      </c>
      <c r="F181" s="96"/>
      <c r="G181" s="96"/>
      <c r="H181" s="96"/>
      <c r="I181" s="105"/>
      <c r="J181" s="105"/>
      <c r="K181" s="105"/>
      <c r="L181" s="105"/>
      <c r="M181" s="105"/>
      <c r="N181" s="105"/>
      <c r="O181" s="105"/>
      <c r="P181" s="105"/>
      <c r="Q181" s="105"/>
      <c r="R181" s="105"/>
      <c r="S181" s="105"/>
      <c r="T181" s="105"/>
      <c r="U181" s="105"/>
      <c r="V181" s="105"/>
      <c r="W181" s="105"/>
      <c r="X181" s="105"/>
      <c r="Y181" s="105"/>
      <c r="Z181" s="104"/>
      <c r="AA181" s="108"/>
    </row>
    <row r="182" spans="1:27" ht="20.100000000000001" customHeight="1" x14ac:dyDescent="0.15">
      <c r="A182" s="79"/>
      <c r="B182" s="79"/>
      <c r="C182" s="99"/>
      <c r="D182" s="148"/>
      <c r="E182" s="167" t="s">
        <v>72</v>
      </c>
      <c r="F182" s="168"/>
      <c r="G182" s="168"/>
      <c r="H182" s="169"/>
      <c r="I182" s="42"/>
      <c r="J182" s="51"/>
      <c r="K182" s="51"/>
      <c r="L182" s="51"/>
      <c r="M182" s="52"/>
      <c r="N182" s="74" t="s">
        <v>52</v>
      </c>
      <c r="Z182" s="148"/>
      <c r="AA182" s="108"/>
    </row>
    <row r="183" spans="1:27" ht="20.100000000000001" customHeight="1" thickBot="1" x14ac:dyDescent="0.2">
      <c r="A183" s="79"/>
      <c r="B183" s="79"/>
      <c r="C183" s="99"/>
      <c r="D183" s="148"/>
      <c r="E183" s="170" t="s">
        <v>73</v>
      </c>
      <c r="F183" s="171"/>
      <c r="G183" s="171"/>
      <c r="H183" s="172"/>
      <c r="I183" s="53"/>
      <c r="J183" s="54"/>
      <c r="K183" s="54"/>
      <c r="L183" s="54"/>
      <c r="M183" s="55"/>
      <c r="N183" s="74" t="s">
        <v>52</v>
      </c>
      <c r="Z183" s="148"/>
      <c r="AA183" s="108"/>
    </row>
    <row r="184" spans="1:27" ht="20.100000000000001" customHeight="1" thickTop="1" x14ac:dyDescent="0.15">
      <c r="A184" s="79"/>
      <c r="B184" s="79"/>
      <c r="C184" s="99"/>
      <c r="E184" s="173" t="s">
        <v>74</v>
      </c>
      <c r="F184" s="174"/>
      <c r="G184" s="174"/>
      <c r="H184" s="175"/>
      <c r="I184" s="176" t="str">
        <f>IFERROR(ROUND(I182*100/I183,1),"")</f>
        <v/>
      </c>
      <c r="J184" s="177"/>
      <c r="K184" s="177"/>
      <c r="L184" s="177"/>
      <c r="M184" s="178"/>
      <c r="N184" s="74" t="s">
        <v>1</v>
      </c>
      <c r="Z184" s="148"/>
      <c r="AA184" s="108"/>
    </row>
    <row r="185" spans="1:27" ht="20.100000000000001" customHeight="1" x14ac:dyDescent="0.15">
      <c r="A185" s="79"/>
      <c r="B185" s="79"/>
      <c r="C185" s="99"/>
      <c r="D185" s="100"/>
      <c r="E185" s="105"/>
      <c r="F185" s="105"/>
      <c r="G185" s="105"/>
      <c r="H185" s="105"/>
      <c r="I185" s="179"/>
      <c r="J185" s="179"/>
      <c r="K185" s="179"/>
      <c r="L185" s="180"/>
      <c r="M185" s="180"/>
      <c r="N185" s="180"/>
      <c r="O185" s="179"/>
      <c r="P185" s="179"/>
      <c r="Q185" s="179"/>
      <c r="R185" s="179"/>
      <c r="S185" s="179"/>
      <c r="T185" s="179"/>
      <c r="U185" s="179"/>
      <c r="V185" s="179"/>
      <c r="W185" s="179"/>
      <c r="X185" s="179"/>
      <c r="Y185" s="179"/>
      <c r="Z185" s="181"/>
      <c r="AA185" s="108"/>
    </row>
    <row r="186" spans="1:27" ht="20.100000000000001" customHeight="1" x14ac:dyDescent="0.15">
      <c r="A186" s="79"/>
      <c r="B186" s="79"/>
      <c r="C186" s="99"/>
      <c r="D186" s="100">
        <v>3</v>
      </c>
      <c r="E186" s="105" t="s">
        <v>75</v>
      </c>
      <c r="F186" s="105"/>
      <c r="G186" s="105"/>
      <c r="H186" s="105"/>
      <c r="I186" s="137"/>
      <c r="Z186" s="148"/>
      <c r="AA186" s="108"/>
    </row>
    <row r="187" spans="1:27" ht="20.100000000000001" customHeight="1" x14ac:dyDescent="0.15">
      <c r="A187" s="79"/>
      <c r="B187" s="79"/>
      <c r="C187" s="99"/>
      <c r="D187" s="100"/>
      <c r="E187" s="182" t="s">
        <v>51</v>
      </c>
      <c r="F187" s="183"/>
      <c r="G187" s="183"/>
      <c r="H187" s="184"/>
      <c r="I187" s="42"/>
      <c r="J187" s="51"/>
      <c r="K187" s="51"/>
      <c r="L187" s="51"/>
      <c r="M187" s="52"/>
      <c r="N187" s="74" t="s">
        <v>52</v>
      </c>
      <c r="Z187" s="148"/>
      <c r="AA187" s="108"/>
    </row>
    <row r="188" spans="1:27" ht="20.100000000000001" customHeight="1" thickBot="1" x14ac:dyDescent="0.2">
      <c r="A188" s="79"/>
      <c r="B188" s="79"/>
      <c r="C188" s="99"/>
      <c r="D188" s="100"/>
      <c r="E188" s="185" t="s">
        <v>53</v>
      </c>
      <c r="F188" s="186"/>
      <c r="G188" s="186"/>
      <c r="H188" s="187"/>
      <c r="I188" s="53"/>
      <c r="J188" s="54"/>
      <c r="K188" s="54"/>
      <c r="L188" s="54"/>
      <c r="M188" s="55"/>
      <c r="N188" s="74" t="s">
        <v>52</v>
      </c>
      <c r="Z188" s="148"/>
      <c r="AA188" s="108"/>
    </row>
    <row r="189" spans="1:27" ht="20.100000000000001" customHeight="1" thickTop="1" x14ac:dyDescent="0.15">
      <c r="A189" s="79"/>
      <c r="B189" s="79"/>
      <c r="C189" s="99"/>
      <c r="D189" s="100"/>
      <c r="E189" s="188" t="s">
        <v>8</v>
      </c>
      <c r="F189" s="189"/>
      <c r="G189" s="189"/>
      <c r="H189" s="190"/>
      <c r="I189" s="176" t="str">
        <f>IFERROR(ROUND(I187*100/I188,1),"")</f>
        <v/>
      </c>
      <c r="J189" s="177"/>
      <c r="K189" s="177"/>
      <c r="L189" s="177"/>
      <c r="M189" s="178"/>
      <c r="N189" s="74" t="s">
        <v>1</v>
      </c>
      <c r="Z189" s="148"/>
      <c r="AA189" s="108"/>
    </row>
    <row r="190" spans="1:27" ht="20.100000000000001" customHeight="1" x14ac:dyDescent="0.15">
      <c r="A190" s="79"/>
      <c r="B190" s="79"/>
      <c r="C190" s="99"/>
      <c r="D190" s="100"/>
      <c r="E190" s="191"/>
      <c r="F190" s="191"/>
      <c r="G190" s="191"/>
      <c r="H190" s="191"/>
      <c r="I190" s="192"/>
      <c r="J190" s="193"/>
      <c r="K190" s="193"/>
      <c r="L190" s="193"/>
      <c r="M190" s="193"/>
      <c r="Z190" s="148"/>
      <c r="AA190" s="108"/>
    </row>
    <row r="191" spans="1:27" ht="20.100000000000001" customHeight="1" x14ac:dyDescent="0.15">
      <c r="A191" s="79"/>
      <c r="B191" s="79"/>
      <c r="C191" s="99"/>
      <c r="D191" s="100">
        <v>4</v>
      </c>
      <c r="E191" s="74" t="s">
        <v>50</v>
      </c>
      <c r="F191" s="105"/>
      <c r="G191" s="105"/>
      <c r="H191" s="105"/>
      <c r="I191" s="40"/>
      <c r="J191" s="41"/>
      <c r="K191" s="41"/>
      <c r="L191" s="41"/>
      <c r="M191" s="41"/>
      <c r="N191" s="194"/>
      <c r="O191" s="179"/>
      <c r="P191" s="179"/>
      <c r="Q191" s="179"/>
      <c r="R191" s="179"/>
      <c r="S191" s="179"/>
      <c r="T191" s="179"/>
      <c r="U191" s="179"/>
      <c r="V191" s="179"/>
      <c r="W191" s="179"/>
      <c r="X191" s="179"/>
      <c r="Y191" s="179"/>
      <c r="Z191" s="181"/>
      <c r="AA191" s="108"/>
    </row>
    <row r="192" spans="1:27" ht="20.100000000000001" customHeight="1" x14ac:dyDescent="0.15">
      <c r="A192" s="79"/>
      <c r="B192" s="79"/>
      <c r="C192" s="99"/>
      <c r="D192" s="100"/>
      <c r="E192" s="105"/>
      <c r="F192" s="105"/>
      <c r="G192" s="105"/>
      <c r="H192" s="105"/>
      <c r="I192" s="195"/>
      <c r="J192" s="107" t="str">
        <f>日付例&amp;"　年月日を入力してください。創業日が1900/3/31以前の場合は、入力不要です。"</f>
        <v>例)2023/4/1、R5/4/1　年月日を入力してください。創業日が1900/3/31以前の場合は、入力不要です。</v>
      </c>
      <c r="K192" s="107"/>
      <c r="L192" s="107"/>
      <c r="M192" s="115"/>
      <c r="N192" s="196"/>
      <c r="O192" s="107"/>
      <c r="P192" s="115"/>
      <c r="Q192" s="107"/>
      <c r="R192" s="107"/>
      <c r="S192" s="107"/>
      <c r="T192" s="107"/>
      <c r="U192" s="107"/>
      <c r="V192" s="107"/>
      <c r="W192" s="107"/>
      <c r="X192" s="107"/>
      <c r="Y192" s="107"/>
      <c r="Z192" s="118"/>
      <c r="AA192" s="108"/>
    </row>
    <row r="193" spans="1:27" ht="20.100000000000001" customHeight="1" x14ac:dyDescent="0.15">
      <c r="A193" s="79"/>
      <c r="B193" s="79"/>
      <c r="C193" s="99"/>
      <c r="D193" s="100">
        <v>5</v>
      </c>
      <c r="E193" s="105" t="s">
        <v>77</v>
      </c>
      <c r="F193" s="105"/>
      <c r="G193" s="105"/>
      <c r="H193" s="105"/>
      <c r="I193" s="39"/>
      <c r="J193" s="39"/>
      <c r="K193" s="39"/>
      <c r="L193" s="39"/>
      <c r="M193" s="39"/>
      <c r="N193" s="105" t="s">
        <v>76</v>
      </c>
      <c r="O193" s="197"/>
      <c r="P193" s="198"/>
      <c r="Q193" s="198"/>
      <c r="R193" s="198"/>
      <c r="S193" s="199"/>
      <c r="U193" s="179"/>
      <c r="V193" s="179"/>
      <c r="W193" s="179"/>
      <c r="X193" s="179"/>
      <c r="Y193" s="179"/>
      <c r="Z193" s="181"/>
      <c r="AA193" s="108"/>
    </row>
    <row r="194" spans="1:27" ht="20.100000000000001" customHeight="1" x14ac:dyDescent="0.15">
      <c r="A194" s="79"/>
      <c r="B194" s="79"/>
      <c r="C194" s="99"/>
      <c r="D194" s="100"/>
      <c r="E194" s="200"/>
      <c r="F194" s="105"/>
      <c r="G194" s="105"/>
      <c r="H194" s="105"/>
      <c r="I194" s="195"/>
      <c r="J194" s="107"/>
      <c r="K194" s="107"/>
      <c r="L194" s="107"/>
      <c r="M194" s="115"/>
      <c r="N194" s="196"/>
      <c r="O194" s="107"/>
      <c r="P194" s="115"/>
      <c r="Q194" s="107"/>
      <c r="R194" s="107"/>
      <c r="S194" s="107"/>
      <c r="T194" s="107"/>
      <c r="U194" s="107"/>
      <c r="V194" s="107"/>
      <c r="W194" s="107"/>
      <c r="X194" s="107"/>
      <c r="Y194" s="107"/>
      <c r="Z194" s="118"/>
      <c r="AA194" s="108"/>
    </row>
    <row r="195" spans="1:27" ht="20.100000000000001" customHeight="1" x14ac:dyDescent="0.15">
      <c r="A195" s="79">
        <f>IFERROR(IF(TRIM($I195)="",1001,0),3)</f>
        <v>1001</v>
      </c>
      <c r="B195" s="79"/>
      <c r="C195" s="99"/>
      <c r="D195" s="100">
        <v>6</v>
      </c>
      <c r="E195" s="74" t="s">
        <v>0</v>
      </c>
      <c r="I195" s="39"/>
      <c r="J195" s="39"/>
      <c r="K195" s="39"/>
      <c r="L195" s="39"/>
      <c r="M195" s="39"/>
      <c r="N195" s="105" t="s">
        <v>7</v>
      </c>
      <c r="O195" s="105"/>
      <c r="P195" s="105"/>
      <c r="Q195" s="105"/>
      <c r="R195" s="105"/>
      <c r="S195" s="105"/>
      <c r="T195" s="105"/>
      <c r="U195" s="105"/>
      <c r="V195" s="105"/>
      <c r="W195" s="105"/>
      <c r="X195" s="105"/>
      <c r="Y195" s="105"/>
      <c r="Z195" s="104"/>
    </row>
    <row r="196" spans="1:27" ht="45" customHeight="1" x14ac:dyDescent="0.15">
      <c r="A196" s="79"/>
      <c r="B196" s="79"/>
      <c r="C196" s="108"/>
      <c r="D196" s="105"/>
      <c r="E196" s="105"/>
      <c r="F196" s="105"/>
      <c r="G196" s="105"/>
      <c r="H196" s="105"/>
      <c r="I196" s="102"/>
      <c r="J196" s="128" t="s">
        <v>59</v>
      </c>
      <c r="K196" s="201"/>
      <c r="L196" s="201"/>
      <c r="M196" s="201"/>
      <c r="N196" s="201"/>
      <c r="O196" s="201"/>
      <c r="P196" s="201"/>
      <c r="Q196" s="201"/>
      <c r="R196" s="201"/>
      <c r="S196" s="201"/>
      <c r="T196" s="201"/>
      <c r="U196" s="201"/>
      <c r="V196" s="201"/>
      <c r="W196" s="201"/>
      <c r="X196" s="201"/>
      <c r="Y196" s="201"/>
      <c r="Z196" s="104"/>
    </row>
    <row r="197" spans="1:27" ht="20.100000000000001" customHeight="1" x14ac:dyDescent="0.15">
      <c r="A197" s="79"/>
      <c r="B197" s="79"/>
      <c r="C197" s="119"/>
      <c r="D197" s="120"/>
      <c r="E197" s="120"/>
      <c r="F197" s="120"/>
      <c r="G197" s="120"/>
      <c r="H197" s="120"/>
      <c r="I197" s="120"/>
      <c r="J197" s="121"/>
      <c r="K197" s="121"/>
      <c r="L197" s="121"/>
      <c r="M197" s="144"/>
      <c r="N197" s="121"/>
      <c r="O197" s="121"/>
      <c r="P197" s="144"/>
      <c r="Q197" s="121"/>
      <c r="R197" s="121"/>
      <c r="S197" s="121"/>
      <c r="T197" s="121"/>
      <c r="U197" s="121"/>
      <c r="V197" s="121"/>
      <c r="W197" s="121"/>
      <c r="X197" s="121"/>
      <c r="Y197" s="121"/>
      <c r="Z197" s="202"/>
      <c r="AA197" s="108"/>
    </row>
    <row r="198" spans="1:27" ht="20.100000000000001" customHeight="1" x14ac:dyDescent="0.15">
      <c r="A198" s="79"/>
      <c r="B198" s="79"/>
      <c r="C198" s="105"/>
      <c r="D198" s="105"/>
      <c r="E198" s="105"/>
      <c r="F198" s="105"/>
      <c r="G198" s="105"/>
      <c r="H198" s="105"/>
      <c r="I198" s="105"/>
      <c r="J198" s="125"/>
      <c r="K198" s="125"/>
      <c r="L198" s="125"/>
      <c r="M198" s="145"/>
      <c r="N198" s="125"/>
      <c r="O198" s="125"/>
      <c r="P198" s="145"/>
      <c r="Q198" s="125"/>
      <c r="R198" s="125"/>
      <c r="S198" s="125"/>
      <c r="T198" s="125"/>
      <c r="U198" s="125"/>
      <c r="V198" s="125"/>
      <c r="W198" s="125"/>
      <c r="X198" s="125"/>
      <c r="Y198" s="125"/>
      <c r="Z198" s="125"/>
      <c r="AA198" s="125"/>
    </row>
    <row r="199" spans="1:27" ht="20.100000000000001" customHeight="1" x14ac:dyDescent="0.15">
      <c r="A199" s="91"/>
      <c r="B199" s="79"/>
      <c r="C199" s="105"/>
      <c r="D199" s="105"/>
      <c r="E199" s="105"/>
      <c r="F199" s="105"/>
      <c r="G199" s="105"/>
      <c r="H199" s="105"/>
      <c r="I199" s="125"/>
      <c r="J199" s="105"/>
      <c r="K199" s="105"/>
      <c r="L199" s="136"/>
      <c r="M199" s="105"/>
      <c r="N199" s="105"/>
      <c r="O199" s="105"/>
      <c r="P199" s="105"/>
      <c r="Q199" s="105"/>
      <c r="R199" s="105"/>
      <c r="S199" s="105"/>
      <c r="T199" s="105"/>
      <c r="U199" s="105"/>
      <c r="V199" s="105"/>
      <c r="W199" s="105"/>
      <c r="X199" s="105"/>
      <c r="Y199" s="105"/>
      <c r="Z199" s="105"/>
    </row>
    <row r="200" spans="1:27" ht="20.100000000000001" customHeight="1" x14ac:dyDescent="0.15">
      <c r="A200" s="91"/>
      <c r="B200" s="79"/>
      <c r="C200" s="92" t="s">
        <v>9</v>
      </c>
      <c r="D200" s="93"/>
      <c r="E200" s="93"/>
      <c r="F200" s="93"/>
      <c r="G200" s="93"/>
      <c r="H200" s="93"/>
      <c r="I200" s="94"/>
      <c r="L200" s="126"/>
    </row>
    <row r="201" spans="1:27" ht="20.100000000000001" customHeight="1" x14ac:dyDescent="0.15">
      <c r="A201" s="91"/>
      <c r="B201" s="79"/>
      <c r="C201" s="95"/>
      <c r="D201" s="96"/>
      <c r="E201" s="96"/>
      <c r="F201" s="96"/>
      <c r="G201" s="96"/>
      <c r="H201" s="96"/>
      <c r="I201" s="96"/>
      <c r="J201" s="97"/>
      <c r="K201" s="97"/>
      <c r="L201" s="140"/>
      <c r="M201" s="140"/>
      <c r="N201" s="97"/>
      <c r="O201" s="97"/>
      <c r="P201" s="97"/>
      <c r="Q201" s="97"/>
      <c r="R201" s="97"/>
      <c r="S201" s="97"/>
      <c r="T201" s="97"/>
      <c r="U201" s="97"/>
      <c r="V201" s="97"/>
      <c r="W201" s="97"/>
      <c r="X201" s="97"/>
      <c r="Y201" s="97"/>
      <c r="Z201" s="98"/>
    </row>
    <row r="202" spans="1:27" ht="20.100000000000001" hidden="1" customHeight="1" x14ac:dyDescent="0.15">
      <c r="A202" s="91"/>
      <c r="B202" s="79"/>
      <c r="C202" s="95"/>
      <c r="D202" s="96"/>
      <c r="E202" s="96"/>
      <c r="F202" s="96"/>
      <c r="G202" s="96"/>
      <c r="H202" s="96"/>
      <c r="I202" s="96"/>
      <c r="J202" s="105"/>
      <c r="K202" s="105"/>
      <c r="L202" s="136"/>
      <c r="M202" s="136"/>
      <c r="N202" s="105"/>
      <c r="O202" s="105"/>
      <c r="P202" s="105"/>
      <c r="Q202" s="105"/>
      <c r="R202" s="105"/>
      <c r="S202" s="105"/>
      <c r="T202" s="105"/>
      <c r="U202" s="105"/>
      <c r="V202" s="105"/>
      <c r="W202" s="105"/>
      <c r="X202" s="105"/>
      <c r="Y202" s="105"/>
      <c r="Z202" s="104"/>
    </row>
    <row r="203" spans="1:27" ht="20.100000000000001" customHeight="1" x14ac:dyDescent="0.15">
      <c r="A203" s="91"/>
      <c r="B203" s="79"/>
      <c r="C203" s="99"/>
      <c r="D203" s="100">
        <v>1</v>
      </c>
      <c r="E203" s="74" t="s">
        <v>78</v>
      </c>
      <c r="J203" s="106"/>
      <c r="K203" s="106"/>
      <c r="L203" s="143"/>
      <c r="M203" s="106"/>
      <c r="N203" s="106"/>
      <c r="O203" s="143"/>
      <c r="P203" s="106"/>
      <c r="Q203" s="106"/>
      <c r="R203" s="143"/>
      <c r="S203" s="106"/>
      <c r="T203" s="106"/>
      <c r="U203" s="106"/>
      <c r="V203" s="106"/>
      <c r="W203" s="106"/>
      <c r="X203" s="106"/>
      <c r="Y203" s="106"/>
      <c r="Z203" s="104"/>
    </row>
    <row r="204" spans="1:27" ht="30" customHeight="1" x14ac:dyDescent="0.15">
      <c r="A204" s="91"/>
      <c r="B204" s="79"/>
      <c r="C204" s="99"/>
      <c r="D204" s="100"/>
      <c r="E204" s="142" t="s">
        <v>236</v>
      </c>
      <c r="F204" s="142"/>
      <c r="G204" s="142"/>
      <c r="H204" s="142"/>
      <c r="I204" s="142"/>
      <c r="J204" s="142"/>
      <c r="K204" s="142"/>
      <c r="L204" s="142"/>
      <c r="M204" s="142"/>
      <c r="N204" s="142"/>
      <c r="O204" s="142"/>
      <c r="P204" s="142"/>
      <c r="Q204" s="142"/>
      <c r="R204" s="142"/>
      <c r="S204" s="142"/>
      <c r="T204" s="142"/>
      <c r="U204" s="142"/>
      <c r="V204" s="142"/>
      <c r="W204" s="142"/>
      <c r="X204" s="142"/>
      <c r="Y204" s="142"/>
      <c r="Z204" s="104"/>
    </row>
    <row r="205" spans="1:27" ht="20.100000000000001" customHeight="1" x14ac:dyDescent="0.15">
      <c r="A205" s="91"/>
      <c r="B205" s="79"/>
      <c r="C205" s="95"/>
      <c r="D205" s="179"/>
      <c r="E205" s="203" t="s">
        <v>82</v>
      </c>
      <c r="F205" s="204"/>
      <c r="G205" s="204"/>
      <c r="H205" s="204"/>
      <c r="I205" s="204"/>
      <c r="J205" s="204"/>
      <c r="K205" s="204"/>
      <c r="L205" s="204"/>
      <c r="M205" s="204"/>
      <c r="N205" s="204"/>
      <c r="O205" s="205"/>
      <c r="P205" s="206" t="s">
        <v>81</v>
      </c>
      <c r="Q205" s="207"/>
      <c r="R205" s="208"/>
      <c r="S205" s="209" t="s">
        <v>80</v>
      </c>
      <c r="T205" s="209"/>
      <c r="U205" s="209"/>
      <c r="V205" s="210" t="s">
        <v>79</v>
      </c>
      <c r="W205" s="210"/>
      <c r="X205" s="210"/>
      <c r="Y205" s="211"/>
      <c r="Z205" s="148"/>
    </row>
    <row r="206" spans="1:27" ht="20.100000000000001" customHeight="1" x14ac:dyDescent="0.15">
      <c r="A206" s="91"/>
      <c r="B206" s="79"/>
      <c r="C206" s="95"/>
      <c r="D206" s="179"/>
      <c r="E206" s="158" t="s">
        <v>272</v>
      </c>
      <c r="F206" s="159"/>
      <c r="G206" s="159"/>
      <c r="H206" s="159"/>
      <c r="I206" s="159"/>
      <c r="J206" s="159"/>
      <c r="K206" s="159"/>
      <c r="L206" s="159"/>
      <c r="M206" s="159"/>
      <c r="N206" s="159"/>
      <c r="O206" s="212"/>
      <c r="P206" s="305"/>
      <c r="Q206" s="65"/>
      <c r="R206" s="67"/>
      <c r="S206" s="305"/>
      <c r="T206" s="65"/>
      <c r="U206" s="67"/>
      <c r="V206" s="305"/>
      <c r="W206" s="65"/>
      <c r="X206" s="65"/>
      <c r="Y206" s="66"/>
      <c r="Z206" s="148"/>
    </row>
    <row r="207" spans="1:27" ht="20.100000000000001" customHeight="1" x14ac:dyDescent="0.15">
      <c r="A207" s="91"/>
      <c r="B207" s="79"/>
      <c r="C207" s="95"/>
      <c r="D207" s="179"/>
      <c r="E207" s="213" t="s">
        <v>234</v>
      </c>
      <c r="F207" s="21"/>
      <c r="G207" s="22"/>
      <c r="H207" s="22"/>
      <c r="I207" s="22"/>
      <c r="J207" s="22"/>
      <c r="K207" s="22"/>
      <c r="L207" s="22"/>
      <c r="M207" s="22"/>
      <c r="N207" s="22"/>
      <c r="O207" s="23"/>
      <c r="P207" s="306"/>
      <c r="Q207" s="27"/>
      <c r="R207" s="28"/>
      <c r="S207" s="306"/>
      <c r="T207" s="27"/>
      <c r="U207" s="28"/>
      <c r="V207" s="306"/>
      <c r="W207" s="27"/>
      <c r="X207" s="27"/>
      <c r="Y207" s="33"/>
      <c r="Z207" s="148"/>
    </row>
    <row r="208" spans="1:27" ht="20.100000000000001" customHeight="1" x14ac:dyDescent="0.15">
      <c r="A208" s="91"/>
      <c r="B208" s="79"/>
      <c r="C208" s="95"/>
      <c r="D208" s="179"/>
      <c r="E208" s="213"/>
      <c r="F208" s="21"/>
      <c r="G208" s="22"/>
      <c r="H208" s="22"/>
      <c r="I208" s="22"/>
      <c r="J208" s="22"/>
      <c r="K208" s="22"/>
      <c r="L208" s="22"/>
      <c r="M208" s="22"/>
      <c r="N208" s="22"/>
      <c r="O208" s="23"/>
      <c r="P208" s="306"/>
      <c r="Q208" s="27"/>
      <c r="R208" s="28"/>
      <c r="S208" s="306"/>
      <c r="T208" s="27"/>
      <c r="U208" s="28"/>
      <c r="V208" s="306"/>
      <c r="W208" s="27"/>
      <c r="X208" s="27"/>
      <c r="Y208" s="33"/>
      <c r="Z208" s="148"/>
    </row>
    <row r="209" spans="1:26" ht="20.100000000000001" customHeight="1" x14ac:dyDescent="0.15">
      <c r="A209" s="91"/>
      <c r="B209" s="79"/>
      <c r="C209" s="95"/>
      <c r="D209" s="179"/>
      <c r="E209" s="213"/>
      <c r="F209" s="21"/>
      <c r="G209" s="22"/>
      <c r="H209" s="22"/>
      <c r="I209" s="22"/>
      <c r="J209" s="22"/>
      <c r="K209" s="22"/>
      <c r="L209" s="22"/>
      <c r="M209" s="22"/>
      <c r="N209" s="22"/>
      <c r="O209" s="23"/>
      <c r="P209" s="306"/>
      <c r="Q209" s="27"/>
      <c r="R209" s="28"/>
      <c r="S209" s="306"/>
      <c r="T209" s="27"/>
      <c r="U209" s="28"/>
      <c r="V209" s="306"/>
      <c r="W209" s="27"/>
      <c r="X209" s="27"/>
      <c r="Y209" s="33"/>
      <c r="Z209" s="148"/>
    </row>
    <row r="210" spans="1:26" ht="20.100000000000001" customHeight="1" x14ac:dyDescent="0.15">
      <c r="A210" s="91"/>
      <c r="B210" s="79"/>
      <c r="C210" s="95"/>
      <c r="D210" s="179"/>
      <c r="E210" s="213"/>
      <c r="F210" s="21"/>
      <c r="G210" s="22"/>
      <c r="H210" s="22"/>
      <c r="I210" s="22"/>
      <c r="J210" s="22"/>
      <c r="K210" s="22"/>
      <c r="L210" s="22"/>
      <c r="M210" s="22"/>
      <c r="N210" s="22"/>
      <c r="O210" s="23"/>
      <c r="P210" s="306"/>
      <c r="Q210" s="27"/>
      <c r="R210" s="28"/>
      <c r="S210" s="306"/>
      <c r="T210" s="27"/>
      <c r="U210" s="28"/>
      <c r="V210" s="306"/>
      <c r="W210" s="27"/>
      <c r="X210" s="27"/>
      <c r="Y210" s="33"/>
      <c r="Z210" s="148"/>
    </row>
    <row r="211" spans="1:26" ht="20.100000000000001" customHeight="1" x14ac:dyDescent="0.15">
      <c r="A211" s="91"/>
      <c r="B211" s="79"/>
      <c r="C211" s="95"/>
      <c r="D211" s="179"/>
      <c r="E211" s="213"/>
      <c r="F211" s="21"/>
      <c r="G211" s="22"/>
      <c r="H211" s="22"/>
      <c r="I211" s="22"/>
      <c r="J211" s="22"/>
      <c r="K211" s="22"/>
      <c r="L211" s="22"/>
      <c r="M211" s="22"/>
      <c r="N211" s="22"/>
      <c r="O211" s="23"/>
      <c r="P211" s="306"/>
      <c r="Q211" s="27"/>
      <c r="R211" s="28"/>
      <c r="S211" s="306"/>
      <c r="T211" s="27"/>
      <c r="U211" s="28"/>
      <c r="V211" s="306"/>
      <c r="W211" s="27"/>
      <c r="X211" s="27"/>
      <c r="Y211" s="33"/>
      <c r="Z211" s="148"/>
    </row>
    <row r="212" spans="1:26" ht="20.100000000000001" customHeight="1" x14ac:dyDescent="0.15">
      <c r="A212" s="91"/>
      <c r="B212" s="79"/>
      <c r="C212" s="95"/>
      <c r="D212" s="179"/>
      <c r="E212" s="213"/>
      <c r="F212" s="21"/>
      <c r="G212" s="22"/>
      <c r="H212" s="22"/>
      <c r="I212" s="22"/>
      <c r="J212" s="22"/>
      <c r="K212" s="22"/>
      <c r="L212" s="22"/>
      <c r="M212" s="22"/>
      <c r="N212" s="22"/>
      <c r="O212" s="23"/>
      <c r="P212" s="306"/>
      <c r="Q212" s="27"/>
      <c r="R212" s="28"/>
      <c r="S212" s="306"/>
      <c r="T212" s="27"/>
      <c r="U212" s="28"/>
      <c r="V212" s="306"/>
      <c r="W212" s="27"/>
      <c r="X212" s="27"/>
      <c r="Y212" s="33"/>
      <c r="Z212" s="148"/>
    </row>
    <row r="213" spans="1:26" ht="20.100000000000001" customHeight="1" x14ac:dyDescent="0.15">
      <c r="A213" s="91"/>
      <c r="B213" s="79"/>
      <c r="C213" s="95"/>
      <c r="D213" s="179"/>
      <c r="E213" s="213"/>
      <c r="F213" s="21"/>
      <c r="G213" s="22"/>
      <c r="H213" s="22"/>
      <c r="I213" s="22"/>
      <c r="J213" s="22"/>
      <c r="K213" s="22"/>
      <c r="L213" s="22"/>
      <c r="M213" s="22"/>
      <c r="N213" s="22"/>
      <c r="O213" s="23"/>
      <c r="P213" s="306"/>
      <c r="Q213" s="27"/>
      <c r="R213" s="28"/>
      <c r="S213" s="306"/>
      <c r="T213" s="27"/>
      <c r="U213" s="28"/>
      <c r="V213" s="306"/>
      <c r="W213" s="27"/>
      <c r="X213" s="27"/>
      <c r="Y213" s="33"/>
      <c r="Z213" s="148"/>
    </row>
    <row r="214" spans="1:26" ht="20.100000000000001" customHeight="1" thickBot="1" x14ac:dyDescent="0.2">
      <c r="A214" s="91"/>
      <c r="B214" s="79"/>
      <c r="C214" s="95"/>
      <c r="D214" s="179"/>
      <c r="E214" s="213"/>
      <c r="F214" s="24"/>
      <c r="G214" s="25"/>
      <c r="H214" s="25"/>
      <c r="I214" s="25"/>
      <c r="J214" s="25"/>
      <c r="K214" s="25"/>
      <c r="L214" s="25"/>
      <c r="M214" s="25"/>
      <c r="N214" s="25"/>
      <c r="O214" s="26"/>
      <c r="P214" s="307"/>
      <c r="Q214" s="29"/>
      <c r="R214" s="30"/>
      <c r="S214" s="307"/>
      <c r="T214" s="29"/>
      <c r="U214" s="30"/>
      <c r="V214" s="307"/>
      <c r="W214" s="29"/>
      <c r="X214" s="29"/>
      <c r="Y214" s="37"/>
      <c r="Z214" s="148"/>
    </row>
    <row r="215" spans="1:26" ht="20.100000000000001" customHeight="1" thickTop="1" x14ac:dyDescent="0.15">
      <c r="A215" s="91"/>
      <c r="B215" s="79"/>
      <c r="C215" s="95"/>
      <c r="D215" s="179"/>
      <c r="E215" s="213"/>
      <c r="F215" s="214" t="s">
        <v>235</v>
      </c>
      <c r="G215" s="215"/>
      <c r="H215" s="215"/>
      <c r="I215" s="215"/>
      <c r="J215" s="215"/>
      <c r="K215" s="215"/>
      <c r="L215" s="215"/>
      <c r="M215" s="215"/>
      <c r="N215" s="215"/>
      <c r="O215" s="216"/>
      <c r="P215" s="308">
        <f>SUM(P207:R214)</f>
        <v>0</v>
      </c>
      <c r="Q215" s="31"/>
      <c r="R215" s="32"/>
      <c r="S215" s="308">
        <f>SUM(S207:U214)</f>
        <v>0</v>
      </c>
      <c r="T215" s="31"/>
      <c r="U215" s="32"/>
      <c r="V215" s="308">
        <f>SUM(V207:Y214)</f>
        <v>0</v>
      </c>
      <c r="W215" s="31"/>
      <c r="X215" s="31"/>
      <c r="Y215" s="64"/>
      <c r="Z215" s="148"/>
    </row>
    <row r="216" spans="1:26" ht="20.100000000000001" customHeight="1" thickBot="1" x14ac:dyDescent="0.2">
      <c r="A216" s="91"/>
      <c r="B216" s="79"/>
      <c r="C216" s="95"/>
      <c r="D216" s="179"/>
      <c r="E216" s="217" t="s">
        <v>83</v>
      </c>
      <c r="F216" s="218"/>
      <c r="G216" s="218"/>
      <c r="H216" s="218"/>
      <c r="I216" s="218"/>
      <c r="J216" s="218"/>
      <c r="K216" s="218"/>
      <c r="L216" s="218"/>
      <c r="M216" s="218"/>
      <c r="N216" s="218"/>
      <c r="O216" s="219"/>
      <c r="P216" s="307"/>
      <c r="Q216" s="29"/>
      <c r="R216" s="30"/>
      <c r="S216" s="307"/>
      <c r="T216" s="29"/>
      <c r="U216" s="30"/>
      <c r="V216" s="307"/>
      <c r="W216" s="29"/>
      <c r="X216" s="29"/>
      <c r="Y216" s="37"/>
      <c r="Z216" s="148"/>
    </row>
    <row r="217" spans="1:26" ht="20.100000000000001" customHeight="1" thickTop="1" x14ac:dyDescent="0.15">
      <c r="A217" s="91"/>
      <c r="B217" s="79"/>
      <c r="C217" s="95"/>
      <c r="D217" s="179"/>
      <c r="E217" s="220" t="s">
        <v>84</v>
      </c>
      <c r="F217" s="221"/>
      <c r="G217" s="221"/>
      <c r="H217" s="221"/>
      <c r="I217" s="221"/>
      <c r="J217" s="221"/>
      <c r="K217" s="221"/>
      <c r="L217" s="221"/>
      <c r="M217" s="221"/>
      <c r="N217" s="221"/>
      <c r="O217" s="221"/>
      <c r="P217" s="309">
        <f>P206+P215+P216</f>
        <v>0</v>
      </c>
      <c r="Q217" s="19"/>
      <c r="R217" s="20"/>
      <c r="S217" s="309">
        <f>S206+S215+S216</f>
        <v>0</v>
      </c>
      <c r="T217" s="19"/>
      <c r="U217" s="20"/>
      <c r="V217" s="309">
        <f>V206+V215+V216</f>
        <v>0</v>
      </c>
      <c r="W217" s="19"/>
      <c r="X217" s="19"/>
      <c r="Y217" s="38"/>
      <c r="Z217" s="148"/>
    </row>
    <row r="218" spans="1:26" ht="20.100000000000001" customHeight="1" x14ac:dyDescent="0.15">
      <c r="A218" s="91"/>
      <c r="B218" s="79"/>
      <c r="C218" s="99"/>
      <c r="D218" s="100"/>
      <c r="E218" s="222"/>
      <c r="F218" s="222"/>
      <c r="G218" s="223"/>
      <c r="H218" s="223"/>
      <c r="Z218" s="104"/>
    </row>
    <row r="219" spans="1:26" ht="20.100000000000001" customHeight="1" x14ac:dyDescent="0.15">
      <c r="A219" s="91"/>
      <c r="B219" s="79"/>
      <c r="C219" s="99"/>
      <c r="D219" s="100">
        <v>2</v>
      </c>
      <c r="E219" s="74" t="s">
        <v>85</v>
      </c>
      <c r="J219" s="106"/>
      <c r="K219" s="106"/>
      <c r="L219" s="143"/>
      <c r="M219" s="106"/>
      <c r="N219" s="106"/>
      <c r="O219" s="143"/>
      <c r="P219" s="106"/>
      <c r="Q219" s="106"/>
      <c r="R219" s="143"/>
      <c r="S219" s="106"/>
      <c r="T219" s="106"/>
      <c r="U219" s="106"/>
      <c r="V219" s="106"/>
      <c r="W219" s="106"/>
      <c r="X219" s="106"/>
      <c r="Y219" s="106"/>
      <c r="Z219" s="104"/>
    </row>
    <row r="220" spans="1:26" ht="50.1" customHeight="1" x14ac:dyDescent="0.15">
      <c r="A220" s="91"/>
      <c r="B220" s="79"/>
      <c r="C220" s="95"/>
      <c r="E220" s="224" t="s">
        <v>332</v>
      </c>
      <c r="F220" s="224"/>
      <c r="G220" s="224"/>
      <c r="H220" s="224"/>
      <c r="I220" s="224"/>
      <c r="J220" s="224"/>
      <c r="K220" s="224"/>
      <c r="L220" s="224"/>
      <c r="M220" s="224"/>
      <c r="N220" s="224"/>
      <c r="O220" s="224"/>
      <c r="P220" s="224"/>
      <c r="Q220" s="224"/>
      <c r="R220" s="224"/>
      <c r="S220" s="224"/>
      <c r="T220" s="224"/>
      <c r="U220" s="224"/>
      <c r="V220" s="224"/>
      <c r="W220" s="224"/>
      <c r="X220" s="224"/>
      <c r="Y220" s="224"/>
      <c r="Z220" s="104"/>
    </row>
    <row r="221" spans="1:26" ht="20.100000000000001" customHeight="1" x14ac:dyDescent="0.15">
      <c r="A221" s="91"/>
      <c r="B221" s="79"/>
      <c r="C221" s="95"/>
      <c r="E221" s="225" t="s">
        <v>273</v>
      </c>
      <c r="F221" s="226"/>
      <c r="G221" s="226"/>
      <c r="H221" s="226"/>
      <c r="I221" s="226"/>
      <c r="J221" s="226"/>
      <c r="K221" s="226"/>
      <c r="L221" s="226"/>
      <c r="M221" s="226"/>
      <c r="N221" s="226"/>
      <c r="O221" s="226"/>
      <c r="P221" s="226"/>
      <c r="Q221" s="226"/>
      <c r="R221" s="226"/>
      <c r="S221" s="226"/>
      <c r="T221" s="226"/>
      <c r="U221" s="226"/>
      <c r="V221" s="226"/>
      <c r="W221" s="226"/>
      <c r="X221" s="226"/>
      <c r="Y221" s="226"/>
      <c r="Z221" s="104"/>
    </row>
    <row r="222" spans="1:26" ht="20.100000000000001" customHeight="1" x14ac:dyDescent="0.15">
      <c r="A222" s="91">
        <f>IFERROR(IF(COUNTIF($P223:$P272,"○")+COUNTIF($P276:$P333,"○")&lt;1,1001,0),3)</f>
        <v>1001</v>
      </c>
      <c r="B222" s="310"/>
      <c r="C222" s="95"/>
      <c r="E222" s="227" t="s">
        <v>86</v>
      </c>
      <c r="F222" s="228"/>
      <c r="G222" s="228"/>
      <c r="H222" s="228"/>
      <c r="I222" s="228"/>
      <c r="J222" s="228" t="s">
        <v>87</v>
      </c>
      <c r="K222" s="228"/>
      <c r="L222" s="228"/>
      <c r="M222" s="228"/>
      <c r="N222" s="228"/>
      <c r="O222" s="228"/>
      <c r="P222" s="229" t="s">
        <v>10</v>
      </c>
      <c r="Q222" s="228" t="s">
        <v>149</v>
      </c>
      <c r="R222" s="228"/>
      <c r="S222" s="228"/>
      <c r="T222" s="230" t="s">
        <v>150</v>
      </c>
      <c r="U222" s="230"/>
      <c r="V222" s="230"/>
      <c r="W222" s="230"/>
      <c r="X222" s="230"/>
      <c r="Y222" s="231" t="s">
        <v>151</v>
      </c>
      <c r="Z222" s="104"/>
    </row>
    <row r="223" spans="1:26" ht="20.100000000000001" customHeight="1" x14ac:dyDescent="0.15">
      <c r="A223" s="91"/>
      <c r="B223" s="79"/>
      <c r="C223" s="108"/>
      <c r="D223" s="105"/>
      <c r="E223" s="232" t="s">
        <v>138</v>
      </c>
      <c r="F223" s="233"/>
      <c r="G223" s="233"/>
      <c r="H223" s="233"/>
      <c r="I223" s="233"/>
      <c r="J223" s="234" t="s">
        <v>88</v>
      </c>
      <c r="K223" s="234"/>
      <c r="L223" s="234"/>
      <c r="M223" s="234"/>
      <c r="N223" s="234"/>
      <c r="O223" s="234"/>
      <c r="P223" s="2"/>
      <c r="Q223" s="235"/>
      <c r="R223" s="235"/>
      <c r="S223" s="235"/>
      <c r="T223" s="236"/>
      <c r="U223" s="236"/>
      <c r="V223" s="236"/>
      <c r="W223" s="236"/>
      <c r="X223" s="236"/>
      <c r="Y223" s="237"/>
      <c r="Z223" s="104"/>
    </row>
    <row r="224" spans="1:26" ht="20.100000000000001" customHeight="1" x14ac:dyDescent="0.15">
      <c r="B224" s="148"/>
      <c r="E224" s="239"/>
      <c r="F224" s="240"/>
      <c r="G224" s="240"/>
      <c r="H224" s="240"/>
      <c r="I224" s="240"/>
      <c r="J224" s="241" t="s">
        <v>89</v>
      </c>
      <c r="K224" s="241"/>
      <c r="L224" s="241"/>
      <c r="M224" s="241"/>
      <c r="N224" s="241"/>
      <c r="O224" s="241"/>
      <c r="P224" s="3"/>
      <c r="Q224" s="242"/>
      <c r="R224" s="242"/>
      <c r="S224" s="242"/>
      <c r="T224" s="243"/>
      <c r="U224" s="243"/>
      <c r="V224" s="243"/>
      <c r="W224" s="243"/>
      <c r="X224" s="243"/>
      <c r="Y224" s="244"/>
      <c r="Z224" s="148"/>
    </row>
    <row r="225" spans="1:26" ht="20.100000000000001" customHeight="1" x14ac:dyDescent="0.15">
      <c r="B225" s="148"/>
      <c r="E225" s="239"/>
      <c r="F225" s="240"/>
      <c r="G225" s="240"/>
      <c r="H225" s="240"/>
      <c r="I225" s="240"/>
      <c r="J225" s="241" t="s">
        <v>90</v>
      </c>
      <c r="K225" s="241"/>
      <c r="L225" s="241"/>
      <c r="M225" s="241"/>
      <c r="N225" s="241"/>
      <c r="O225" s="241"/>
      <c r="P225" s="3"/>
      <c r="Q225" s="242"/>
      <c r="R225" s="242"/>
      <c r="S225" s="242"/>
      <c r="T225" s="243"/>
      <c r="U225" s="243"/>
      <c r="V225" s="243"/>
      <c r="W225" s="243"/>
      <c r="X225" s="243"/>
      <c r="Y225" s="244"/>
      <c r="Z225" s="148"/>
    </row>
    <row r="226" spans="1:26" ht="20.100000000000001" customHeight="1" x14ac:dyDescent="0.15">
      <c r="B226" s="148"/>
      <c r="E226" s="239"/>
      <c r="F226" s="240"/>
      <c r="G226" s="240"/>
      <c r="H226" s="240"/>
      <c r="I226" s="240"/>
      <c r="J226" s="241" t="s">
        <v>91</v>
      </c>
      <c r="K226" s="241"/>
      <c r="L226" s="241"/>
      <c r="M226" s="241"/>
      <c r="N226" s="241"/>
      <c r="O226" s="241"/>
      <c r="P226" s="3"/>
      <c r="Q226" s="242"/>
      <c r="R226" s="242"/>
      <c r="S226" s="242"/>
      <c r="T226" s="243"/>
      <c r="U226" s="243"/>
      <c r="V226" s="243"/>
      <c r="W226" s="243"/>
      <c r="X226" s="243"/>
      <c r="Y226" s="244"/>
      <c r="Z226" s="148"/>
    </row>
    <row r="227" spans="1:26" ht="20.100000000000001" customHeight="1" x14ac:dyDescent="0.15">
      <c r="B227" s="148"/>
      <c r="E227" s="239"/>
      <c r="F227" s="240"/>
      <c r="G227" s="240"/>
      <c r="H227" s="240"/>
      <c r="I227" s="240"/>
      <c r="J227" s="241" t="s">
        <v>92</v>
      </c>
      <c r="K227" s="241"/>
      <c r="L227" s="241"/>
      <c r="M227" s="241"/>
      <c r="N227" s="241"/>
      <c r="O227" s="241"/>
      <c r="P227" s="3"/>
      <c r="Q227" s="242"/>
      <c r="R227" s="242"/>
      <c r="S227" s="242"/>
      <c r="T227" s="243"/>
      <c r="U227" s="243"/>
      <c r="V227" s="243"/>
      <c r="W227" s="243"/>
      <c r="X227" s="243"/>
      <c r="Y227" s="244"/>
      <c r="Z227" s="148"/>
    </row>
    <row r="228" spans="1:26" ht="45" customHeight="1" x14ac:dyDescent="0.15">
      <c r="A228" s="79">
        <f>IFERROR(IF(AND($P228="○",TRIM($Q228)=""),1001,0),3)</f>
        <v>0</v>
      </c>
      <c r="B228" s="148"/>
      <c r="E228" s="239"/>
      <c r="F228" s="240"/>
      <c r="G228" s="240"/>
      <c r="H228" s="240"/>
      <c r="I228" s="240"/>
      <c r="J228" s="241" t="s">
        <v>93</v>
      </c>
      <c r="K228" s="241"/>
      <c r="L228" s="241"/>
      <c r="M228" s="241"/>
      <c r="N228" s="241"/>
      <c r="O228" s="241"/>
      <c r="P228" s="3"/>
      <c r="Q228" s="34"/>
      <c r="R228" s="35"/>
      <c r="S228" s="36"/>
      <c r="T228" s="243"/>
      <c r="U228" s="243"/>
      <c r="V228" s="243"/>
      <c r="W228" s="243"/>
      <c r="X228" s="243"/>
      <c r="Y228" s="244"/>
      <c r="Z228" s="148"/>
    </row>
    <row r="229" spans="1:26" ht="20.100000000000001" customHeight="1" x14ac:dyDescent="0.15">
      <c r="B229" s="148"/>
      <c r="E229" s="239" t="s">
        <v>139</v>
      </c>
      <c r="F229" s="240"/>
      <c r="G229" s="240"/>
      <c r="H229" s="240"/>
      <c r="I229" s="240"/>
      <c r="J229" s="241" t="s">
        <v>94</v>
      </c>
      <c r="K229" s="241"/>
      <c r="L229" s="241"/>
      <c r="M229" s="241"/>
      <c r="N229" s="241"/>
      <c r="O229" s="241"/>
      <c r="P229" s="3"/>
      <c r="Q229" s="242"/>
      <c r="R229" s="242"/>
      <c r="S229" s="242"/>
      <c r="T229" s="243"/>
      <c r="U229" s="243"/>
      <c r="V229" s="243"/>
      <c r="W229" s="243"/>
      <c r="X229" s="243"/>
      <c r="Y229" s="244"/>
      <c r="Z229" s="148"/>
    </row>
    <row r="230" spans="1:26" ht="20.100000000000001" customHeight="1" x14ac:dyDescent="0.15">
      <c r="B230" s="148"/>
      <c r="E230" s="239"/>
      <c r="F230" s="240"/>
      <c r="G230" s="240"/>
      <c r="H230" s="240"/>
      <c r="I230" s="240"/>
      <c r="J230" s="241" t="s">
        <v>95</v>
      </c>
      <c r="K230" s="241"/>
      <c r="L230" s="241"/>
      <c r="M230" s="241"/>
      <c r="N230" s="241"/>
      <c r="O230" s="241"/>
      <c r="P230" s="3"/>
      <c r="Q230" s="242"/>
      <c r="R230" s="242"/>
      <c r="S230" s="242"/>
      <c r="T230" s="243"/>
      <c r="U230" s="243"/>
      <c r="V230" s="243"/>
      <c r="W230" s="243"/>
      <c r="X230" s="243"/>
      <c r="Y230" s="244"/>
      <c r="Z230" s="148"/>
    </row>
    <row r="231" spans="1:26" ht="20.100000000000001" customHeight="1" x14ac:dyDescent="0.15">
      <c r="B231" s="148"/>
      <c r="E231" s="239"/>
      <c r="F231" s="240"/>
      <c r="G231" s="240"/>
      <c r="H231" s="240"/>
      <c r="I231" s="240"/>
      <c r="J231" s="241" t="s">
        <v>96</v>
      </c>
      <c r="K231" s="241"/>
      <c r="L231" s="241"/>
      <c r="M231" s="241"/>
      <c r="N231" s="241"/>
      <c r="O231" s="241"/>
      <c r="P231" s="3"/>
      <c r="Q231" s="242"/>
      <c r="R231" s="242"/>
      <c r="S231" s="242"/>
      <c r="T231" s="243"/>
      <c r="U231" s="243"/>
      <c r="V231" s="243"/>
      <c r="W231" s="243"/>
      <c r="X231" s="243"/>
      <c r="Y231" s="244"/>
      <c r="Z231" s="148"/>
    </row>
    <row r="232" spans="1:26" ht="20.100000000000001" customHeight="1" x14ac:dyDescent="0.15">
      <c r="B232" s="148"/>
      <c r="E232" s="239"/>
      <c r="F232" s="240"/>
      <c r="G232" s="240"/>
      <c r="H232" s="240"/>
      <c r="I232" s="240"/>
      <c r="J232" s="241" t="s">
        <v>97</v>
      </c>
      <c r="K232" s="241"/>
      <c r="L232" s="241"/>
      <c r="M232" s="241"/>
      <c r="N232" s="241"/>
      <c r="O232" s="241"/>
      <c r="P232" s="3"/>
      <c r="Q232" s="242"/>
      <c r="R232" s="242"/>
      <c r="S232" s="242"/>
      <c r="T232" s="243"/>
      <c r="U232" s="243"/>
      <c r="V232" s="243"/>
      <c r="W232" s="243"/>
      <c r="X232" s="243"/>
      <c r="Y232" s="244"/>
      <c r="Z232" s="148"/>
    </row>
    <row r="233" spans="1:26" ht="20.100000000000001" customHeight="1" x14ac:dyDescent="0.15">
      <c r="B233" s="148"/>
      <c r="E233" s="239" t="s">
        <v>140</v>
      </c>
      <c r="F233" s="240"/>
      <c r="G233" s="240"/>
      <c r="H233" s="240"/>
      <c r="I233" s="240"/>
      <c r="J233" s="241" t="s">
        <v>98</v>
      </c>
      <c r="K233" s="241"/>
      <c r="L233" s="241"/>
      <c r="M233" s="241"/>
      <c r="N233" s="241"/>
      <c r="O233" s="241"/>
      <c r="P233" s="3"/>
      <c r="Q233" s="242"/>
      <c r="R233" s="242"/>
      <c r="S233" s="242"/>
      <c r="T233" s="243"/>
      <c r="U233" s="243"/>
      <c r="V233" s="243"/>
      <c r="W233" s="243"/>
      <c r="X233" s="243"/>
      <c r="Y233" s="244"/>
      <c r="Z233" s="148"/>
    </row>
    <row r="234" spans="1:26" ht="20.100000000000001" customHeight="1" x14ac:dyDescent="0.15">
      <c r="B234" s="148"/>
      <c r="E234" s="239"/>
      <c r="F234" s="240"/>
      <c r="G234" s="240"/>
      <c r="H234" s="240"/>
      <c r="I234" s="240"/>
      <c r="J234" s="241" t="s">
        <v>99</v>
      </c>
      <c r="K234" s="241"/>
      <c r="L234" s="241"/>
      <c r="M234" s="241"/>
      <c r="N234" s="241"/>
      <c r="O234" s="241"/>
      <c r="P234" s="3"/>
      <c r="Q234" s="242"/>
      <c r="R234" s="242"/>
      <c r="S234" s="242"/>
      <c r="T234" s="243"/>
      <c r="U234" s="243"/>
      <c r="V234" s="243"/>
      <c r="W234" s="243"/>
      <c r="X234" s="243"/>
      <c r="Y234" s="244"/>
      <c r="Z234" s="148"/>
    </row>
    <row r="235" spans="1:26" ht="20.100000000000001" customHeight="1" x14ac:dyDescent="0.15">
      <c r="B235" s="148"/>
      <c r="E235" s="239"/>
      <c r="F235" s="240"/>
      <c r="G235" s="240"/>
      <c r="H235" s="240"/>
      <c r="I235" s="240"/>
      <c r="J235" s="241" t="s">
        <v>100</v>
      </c>
      <c r="K235" s="241"/>
      <c r="L235" s="241"/>
      <c r="M235" s="241"/>
      <c r="N235" s="241"/>
      <c r="O235" s="241"/>
      <c r="P235" s="3"/>
      <c r="Q235" s="242"/>
      <c r="R235" s="242"/>
      <c r="S235" s="242"/>
      <c r="T235" s="243"/>
      <c r="U235" s="243"/>
      <c r="V235" s="243"/>
      <c r="W235" s="243"/>
      <c r="X235" s="243"/>
      <c r="Y235" s="244"/>
      <c r="Z235" s="148"/>
    </row>
    <row r="236" spans="1:26" ht="20.100000000000001" customHeight="1" x14ac:dyDescent="0.15">
      <c r="B236" s="148"/>
      <c r="E236" s="239" t="s">
        <v>141</v>
      </c>
      <c r="F236" s="240"/>
      <c r="G236" s="240"/>
      <c r="H236" s="240"/>
      <c r="I236" s="240"/>
      <c r="J236" s="241" t="s">
        <v>101</v>
      </c>
      <c r="K236" s="241"/>
      <c r="L236" s="241"/>
      <c r="M236" s="241"/>
      <c r="N236" s="241"/>
      <c r="O236" s="241"/>
      <c r="P236" s="3"/>
      <c r="Q236" s="242"/>
      <c r="R236" s="242"/>
      <c r="S236" s="242"/>
      <c r="T236" s="243"/>
      <c r="U236" s="243"/>
      <c r="V236" s="243"/>
      <c r="W236" s="243"/>
      <c r="X236" s="243"/>
      <c r="Y236" s="244"/>
      <c r="Z236" s="148"/>
    </row>
    <row r="237" spans="1:26" ht="20.100000000000001" customHeight="1" x14ac:dyDescent="0.15">
      <c r="B237" s="148"/>
      <c r="E237" s="239"/>
      <c r="F237" s="240"/>
      <c r="G237" s="240"/>
      <c r="H237" s="240"/>
      <c r="I237" s="240"/>
      <c r="J237" s="241" t="s">
        <v>102</v>
      </c>
      <c r="K237" s="241"/>
      <c r="L237" s="241"/>
      <c r="M237" s="241"/>
      <c r="N237" s="241"/>
      <c r="O237" s="241"/>
      <c r="P237" s="3"/>
      <c r="Q237" s="242"/>
      <c r="R237" s="242"/>
      <c r="S237" s="242"/>
      <c r="T237" s="243"/>
      <c r="U237" s="243"/>
      <c r="V237" s="243"/>
      <c r="W237" s="243"/>
      <c r="X237" s="243"/>
      <c r="Y237" s="244"/>
      <c r="Z237" s="148"/>
    </row>
    <row r="238" spans="1:26" ht="20.100000000000001" customHeight="1" x14ac:dyDescent="0.15">
      <c r="B238" s="148"/>
      <c r="E238" s="239" t="s">
        <v>142</v>
      </c>
      <c r="F238" s="240"/>
      <c r="G238" s="240"/>
      <c r="H238" s="240"/>
      <c r="I238" s="240"/>
      <c r="J238" s="241" t="s">
        <v>103</v>
      </c>
      <c r="K238" s="241"/>
      <c r="L238" s="241"/>
      <c r="M238" s="241"/>
      <c r="N238" s="241"/>
      <c r="O238" s="241"/>
      <c r="P238" s="3"/>
      <c r="Q238" s="242"/>
      <c r="R238" s="242"/>
      <c r="S238" s="242"/>
      <c r="T238" s="243"/>
      <c r="U238" s="243"/>
      <c r="V238" s="243"/>
      <c r="W238" s="243"/>
      <c r="X238" s="243"/>
      <c r="Y238" s="244"/>
      <c r="Z238" s="148"/>
    </row>
    <row r="239" spans="1:26" ht="20.100000000000001" customHeight="1" x14ac:dyDescent="0.15">
      <c r="B239" s="148"/>
      <c r="E239" s="239"/>
      <c r="F239" s="240"/>
      <c r="G239" s="240"/>
      <c r="H239" s="240"/>
      <c r="I239" s="240"/>
      <c r="J239" s="241" t="s">
        <v>104</v>
      </c>
      <c r="K239" s="241"/>
      <c r="L239" s="241"/>
      <c r="M239" s="241"/>
      <c r="N239" s="241"/>
      <c r="O239" s="241"/>
      <c r="P239" s="3"/>
      <c r="Q239" s="242"/>
      <c r="R239" s="242"/>
      <c r="S239" s="242"/>
      <c r="T239" s="243"/>
      <c r="U239" s="243"/>
      <c r="V239" s="243"/>
      <c r="W239" s="243"/>
      <c r="X239" s="243"/>
      <c r="Y239" s="244"/>
      <c r="Z239" s="148"/>
    </row>
    <row r="240" spans="1:26" ht="20.100000000000001" customHeight="1" x14ac:dyDescent="0.15">
      <c r="B240" s="148"/>
      <c r="E240" s="239"/>
      <c r="F240" s="240"/>
      <c r="G240" s="240"/>
      <c r="H240" s="240"/>
      <c r="I240" s="240"/>
      <c r="J240" s="241" t="s">
        <v>105</v>
      </c>
      <c r="K240" s="241"/>
      <c r="L240" s="241"/>
      <c r="M240" s="241"/>
      <c r="N240" s="241"/>
      <c r="O240" s="241"/>
      <c r="P240" s="3"/>
      <c r="Q240" s="242"/>
      <c r="R240" s="242"/>
      <c r="S240" s="242"/>
      <c r="T240" s="243"/>
      <c r="U240" s="243"/>
      <c r="V240" s="243"/>
      <c r="W240" s="243"/>
      <c r="X240" s="243"/>
      <c r="Y240" s="244"/>
      <c r="Z240" s="148"/>
    </row>
    <row r="241" spans="1:26" ht="20.100000000000001" customHeight="1" x14ac:dyDescent="0.15">
      <c r="B241" s="148"/>
      <c r="E241" s="239"/>
      <c r="F241" s="240"/>
      <c r="G241" s="240"/>
      <c r="H241" s="240"/>
      <c r="I241" s="240"/>
      <c r="J241" s="241" t="s">
        <v>106</v>
      </c>
      <c r="K241" s="241"/>
      <c r="L241" s="241"/>
      <c r="M241" s="241"/>
      <c r="N241" s="241"/>
      <c r="O241" s="241"/>
      <c r="P241" s="3"/>
      <c r="Q241" s="242"/>
      <c r="R241" s="242"/>
      <c r="S241" s="242"/>
      <c r="T241" s="243"/>
      <c r="U241" s="243"/>
      <c r="V241" s="243"/>
      <c r="W241" s="243"/>
      <c r="X241" s="243"/>
      <c r="Y241" s="244"/>
      <c r="Z241" s="148"/>
    </row>
    <row r="242" spans="1:26" ht="20.100000000000001" customHeight="1" x14ac:dyDescent="0.15">
      <c r="B242" s="148"/>
      <c r="E242" s="239" t="s">
        <v>143</v>
      </c>
      <c r="F242" s="240"/>
      <c r="G242" s="240"/>
      <c r="H242" s="240"/>
      <c r="I242" s="240"/>
      <c r="J242" s="241" t="s">
        <v>107</v>
      </c>
      <c r="K242" s="241"/>
      <c r="L242" s="241"/>
      <c r="M242" s="241"/>
      <c r="N242" s="241"/>
      <c r="O242" s="241"/>
      <c r="P242" s="3"/>
      <c r="Q242" s="242"/>
      <c r="R242" s="242"/>
      <c r="S242" s="242"/>
      <c r="T242" s="243"/>
      <c r="U242" s="243"/>
      <c r="V242" s="243"/>
      <c r="W242" s="243"/>
      <c r="X242" s="243"/>
      <c r="Y242" s="244"/>
      <c r="Z242" s="148"/>
    </row>
    <row r="243" spans="1:26" ht="20.100000000000001" customHeight="1" x14ac:dyDescent="0.15">
      <c r="B243" s="148"/>
      <c r="E243" s="239"/>
      <c r="F243" s="240"/>
      <c r="G243" s="240"/>
      <c r="H243" s="240"/>
      <c r="I243" s="240"/>
      <c r="J243" s="241" t="s">
        <v>108</v>
      </c>
      <c r="K243" s="241"/>
      <c r="L243" s="241"/>
      <c r="M243" s="241"/>
      <c r="N243" s="241"/>
      <c r="O243" s="241"/>
      <c r="P243" s="3"/>
      <c r="Q243" s="242"/>
      <c r="R243" s="242"/>
      <c r="S243" s="242"/>
      <c r="T243" s="243"/>
      <c r="U243" s="243"/>
      <c r="V243" s="243"/>
      <c r="W243" s="243"/>
      <c r="X243" s="243"/>
      <c r="Y243" s="244"/>
      <c r="Z243" s="148"/>
    </row>
    <row r="244" spans="1:26" ht="20.100000000000001" customHeight="1" x14ac:dyDescent="0.15">
      <c r="B244" s="148"/>
      <c r="E244" s="239"/>
      <c r="F244" s="240"/>
      <c r="G244" s="240"/>
      <c r="H244" s="240"/>
      <c r="I244" s="240"/>
      <c r="J244" s="241" t="s">
        <v>109</v>
      </c>
      <c r="K244" s="241"/>
      <c r="L244" s="241"/>
      <c r="M244" s="241"/>
      <c r="N244" s="241"/>
      <c r="O244" s="241"/>
      <c r="P244" s="3"/>
      <c r="Q244" s="242"/>
      <c r="R244" s="242"/>
      <c r="S244" s="242"/>
      <c r="T244" s="243"/>
      <c r="U244" s="243"/>
      <c r="V244" s="243"/>
      <c r="W244" s="243"/>
      <c r="X244" s="243"/>
      <c r="Y244" s="244"/>
      <c r="Z244" s="148"/>
    </row>
    <row r="245" spans="1:26" ht="20.100000000000001" customHeight="1" x14ac:dyDescent="0.15">
      <c r="B245" s="148"/>
      <c r="E245" s="239" t="s">
        <v>144</v>
      </c>
      <c r="F245" s="240"/>
      <c r="G245" s="240"/>
      <c r="H245" s="240"/>
      <c r="I245" s="240"/>
      <c r="J245" s="241" t="s">
        <v>110</v>
      </c>
      <c r="K245" s="241"/>
      <c r="L245" s="241"/>
      <c r="M245" s="241"/>
      <c r="N245" s="241"/>
      <c r="O245" s="241"/>
      <c r="P245" s="3"/>
      <c r="Q245" s="242"/>
      <c r="R245" s="242"/>
      <c r="S245" s="242"/>
      <c r="T245" s="243"/>
      <c r="U245" s="243"/>
      <c r="V245" s="243"/>
      <c r="W245" s="243"/>
      <c r="X245" s="243"/>
      <c r="Y245" s="244"/>
      <c r="Z245" s="148"/>
    </row>
    <row r="246" spans="1:26" ht="20.100000000000001" customHeight="1" x14ac:dyDescent="0.15">
      <c r="B246" s="148"/>
      <c r="E246" s="239"/>
      <c r="F246" s="240"/>
      <c r="G246" s="240"/>
      <c r="H246" s="240"/>
      <c r="I246" s="240"/>
      <c r="J246" s="241" t="s">
        <v>111</v>
      </c>
      <c r="K246" s="241"/>
      <c r="L246" s="241"/>
      <c r="M246" s="241"/>
      <c r="N246" s="241"/>
      <c r="O246" s="241"/>
      <c r="P246" s="3"/>
      <c r="Q246" s="242"/>
      <c r="R246" s="242"/>
      <c r="S246" s="242"/>
      <c r="T246" s="243"/>
      <c r="U246" s="243"/>
      <c r="V246" s="243"/>
      <c r="W246" s="243"/>
      <c r="X246" s="243"/>
      <c r="Y246" s="244"/>
      <c r="Z246" s="148"/>
    </row>
    <row r="247" spans="1:26" ht="20.100000000000001" customHeight="1" x14ac:dyDescent="0.15">
      <c r="B247" s="148"/>
      <c r="E247" s="239"/>
      <c r="F247" s="240"/>
      <c r="G247" s="240"/>
      <c r="H247" s="240"/>
      <c r="I247" s="240"/>
      <c r="J247" s="241" t="s">
        <v>112</v>
      </c>
      <c r="K247" s="241"/>
      <c r="L247" s="241"/>
      <c r="M247" s="241"/>
      <c r="N247" s="241"/>
      <c r="O247" s="241"/>
      <c r="P247" s="3"/>
      <c r="Q247" s="242"/>
      <c r="R247" s="242"/>
      <c r="S247" s="242"/>
      <c r="T247" s="243"/>
      <c r="U247" s="243"/>
      <c r="V247" s="243"/>
      <c r="W247" s="243"/>
      <c r="X247" s="243"/>
      <c r="Y247" s="244"/>
      <c r="Z247" s="148"/>
    </row>
    <row r="248" spans="1:26" ht="30" customHeight="1" x14ac:dyDescent="0.15">
      <c r="A248" s="238">
        <f>IFERROR(IF(AND($P248="○",$Y248&lt;&gt;"○"),1001,0),3)</f>
        <v>0</v>
      </c>
      <c r="B248" s="148"/>
      <c r="E248" s="239" t="s">
        <v>145</v>
      </c>
      <c r="F248" s="240"/>
      <c r="G248" s="240"/>
      <c r="H248" s="240"/>
      <c r="I248" s="240"/>
      <c r="J248" s="241" t="s">
        <v>113</v>
      </c>
      <c r="K248" s="241"/>
      <c r="L248" s="241"/>
      <c r="M248" s="241"/>
      <c r="N248" s="241"/>
      <c r="O248" s="241"/>
      <c r="P248" s="3"/>
      <c r="Q248" s="242"/>
      <c r="R248" s="242"/>
      <c r="S248" s="242"/>
      <c r="T248" s="245" t="s">
        <v>152</v>
      </c>
      <c r="U248" s="245"/>
      <c r="V248" s="245"/>
      <c r="W248" s="245"/>
      <c r="X248" s="245"/>
      <c r="Y248" s="4"/>
      <c r="Z248" s="148"/>
    </row>
    <row r="249" spans="1:26" ht="60" customHeight="1" x14ac:dyDescent="0.15">
      <c r="A249" s="238">
        <f>IFERROR(IF(AND($P249="○",$Y249&lt;&gt;"○"),1001,0),3)</f>
        <v>0</v>
      </c>
      <c r="B249" s="148"/>
      <c r="E249" s="239"/>
      <c r="F249" s="240"/>
      <c r="G249" s="240"/>
      <c r="H249" s="240"/>
      <c r="I249" s="240"/>
      <c r="J249" s="241" t="s">
        <v>114</v>
      </c>
      <c r="K249" s="241"/>
      <c r="L249" s="241"/>
      <c r="M249" s="241"/>
      <c r="N249" s="241"/>
      <c r="O249" s="241"/>
      <c r="P249" s="3"/>
      <c r="Q249" s="242"/>
      <c r="R249" s="242"/>
      <c r="S249" s="242"/>
      <c r="T249" s="245" t="s">
        <v>157</v>
      </c>
      <c r="U249" s="246"/>
      <c r="V249" s="246"/>
      <c r="W249" s="246"/>
      <c r="X249" s="246"/>
      <c r="Y249" s="4"/>
      <c r="Z249" s="148"/>
    </row>
    <row r="250" spans="1:26" ht="45" customHeight="1" x14ac:dyDescent="0.15">
      <c r="A250" s="79">
        <f>IFERROR(IF(AND($P250="○",TRIM($Q250)=""),1001,0),3)</f>
        <v>0</v>
      </c>
      <c r="B250" s="148"/>
      <c r="C250" s="116"/>
      <c r="E250" s="239"/>
      <c r="F250" s="240"/>
      <c r="G250" s="240"/>
      <c r="H250" s="240"/>
      <c r="I250" s="240"/>
      <c r="J250" s="241" t="s">
        <v>115</v>
      </c>
      <c r="K250" s="241"/>
      <c r="L250" s="241"/>
      <c r="M250" s="241"/>
      <c r="N250" s="241"/>
      <c r="O250" s="241"/>
      <c r="P250" s="3"/>
      <c r="Q250" s="34"/>
      <c r="R250" s="35"/>
      <c r="S250" s="36"/>
      <c r="T250" s="243"/>
      <c r="U250" s="243"/>
      <c r="V250" s="243"/>
      <c r="W250" s="243"/>
      <c r="X250" s="243"/>
      <c r="Y250" s="244"/>
      <c r="Z250" s="148"/>
    </row>
    <row r="251" spans="1:26" ht="20.100000000000001" customHeight="1" x14ac:dyDescent="0.15">
      <c r="B251" s="148"/>
      <c r="E251" s="239" t="s">
        <v>146</v>
      </c>
      <c r="F251" s="240"/>
      <c r="G251" s="240"/>
      <c r="H251" s="240"/>
      <c r="I251" s="240"/>
      <c r="J251" s="241" t="s">
        <v>116</v>
      </c>
      <c r="K251" s="241"/>
      <c r="L251" s="241"/>
      <c r="M251" s="241"/>
      <c r="N251" s="241"/>
      <c r="O251" s="241"/>
      <c r="P251" s="3"/>
      <c r="Q251" s="242"/>
      <c r="R251" s="242"/>
      <c r="S251" s="242"/>
      <c r="T251" s="243"/>
      <c r="U251" s="243"/>
      <c r="V251" s="243"/>
      <c r="W251" s="243"/>
      <c r="X251" s="243"/>
      <c r="Y251" s="244"/>
      <c r="Z251" s="148"/>
    </row>
    <row r="252" spans="1:26" ht="20.100000000000001" customHeight="1" x14ac:dyDescent="0.15">
      <c r="A252" s="238">
        <f>IFERROR(IF(AND($P252="○",$Y252&lt;&gt;"○"),1001,0),3)</f>
        <v>0</v>
      </c>
      <c r="B252" s="148"/>
      <c r="E252" s="239"/>
      <c r="F252" s="240"/>
      <c r="G252" s="240"/>
      <c r="H252" s="240"/>
      <c r="I252" s="240"/>
      <c r="J252" s="241" t="s">
        <v>117</v>
      </c>
      <c r="K252" s="241"/>
      <c r="L252" s="241"/>
      <c r="M252" s="241"/>
      <c r="N252" s="241"/>
      <c r="O252" s="241"/>
      <c r="P252" s="3"/>
      <c r="Q252" s="242"/>
      <c r="R252" s="242"/>
      <c r="S252" s="242"/>
      <c r="T252" s="246" t="s">
        <v>153</v>
      </c>
      <c r="U252" s="246"/>
      <c r="V252" s="246"/>
      <c r="W252" s="246"/>
      <c r="X252" s="246"/>
      <c r="Y252" s="4"/>
      <c r="Z252" s="148"/>
    </row>
    <row r="253" spans="1:26" ht="20.100000000000001" customHeight="1" x14ac:dyDescent="0.15">
      <c r="A253" s="238">
        <f>IFERROR(IF(AND($P253="○",$Y253&lt;&gt;"○"),1001,0),3)</f>
        <v>0</v>
      </c>
      <c r="B253" s="148"/>
      <c r="E253" s="239"/>
      <c r="F253" s="240"/>
      <c r="G253" s="240"/>
      <c r="H253" s="240"/>
      <c r="I253" s="240"/>
      <c r="J253" s="241" t="s">
        <v>118</v>
      </c>
      <c r="K253" s="241"/>
      <c r="L253" s="241"/>
      <c r="M253" s="241"/>
      <c r="N253" s="241"/>
      <c r="O253" s="241"/>
      <c r="P253" s="3"/>
      <c r="Q253" s="242"/>
      <c r="R253" s="242"/>
      <c r="S253" s="242"/>
      <c r="T253" s="246" t="s">
        <v>153</v>
      </c>
      <c r="U253" s="246"/>
      <c r="V253" s="246"/>
      <c r="W253" s="246"/>
      <c r="X253" s="246"/>
      <c r="Y253" s="4"/>
      <c r="Z253" s="148"/>
    </row>
    <row r="254" spans="1:26" ht="20.100000000000001" customHeight="1" x14ac:dyDescent="0.15">
      <c r="B254" s="148"/>
      <c r="E254" s="239"/>
      <c r="F254" s="240"/>
      <c r="G254" s="240"/>
      <c r="H254" s="240"/>
      <c r="I254" s="240"/>
      <c r="J254" s="241" t="s">
        <v>119</v>
      </c>
      <c r="K254" s="241"/>
      <c r="L254" s="241"/>
      <c r="M254" s="241"/>
      <c r="N254" s="241"/>
      <c r="O254" s="241"/>
      <c r="P254" s="3"/>
      <c r="Q254" s="242"/>
      <c r="R254" s="242"/>
      <c r="S254" s="242"/>
      <c r="T254" s="243"/>
      <c r="U254" s="243"/>
      <c r="V254" s="243"/>
      <c r="W254" s="243"/>
      <c r="X254" s="243"/>
      <c r="Y254" s="244"/>
      <c r="Z254" s="148"/>
    </row>
    <row r="255" spans="1:26" ht="20.100000000000001" customHeight="1" x14ac:dyDescent="0.15">
      <c r="B255" s="148"/>
      <c r="E255" s="239"/>
      <c r="F255" s="240"/>
      <c r="G255" s="240"/>
      <c r="H255" s="240"/>
      <c r="I255" s="240"/>
      <c r="J255" s="241" t="s">
        <v>120</v>
      </c>
      <c r="K255" s="241"/>
      <c r="L255" s="241"/>
      <c r="M255" s="241"/>
      <c r="N255" s="241"/>
      <c r="O255" s="241"/>
      <c r="P255" s="3"/>
      <c r="Q255" s="242"/>
      <c r="R255" s="242"/>
      <c r="S255" s="242"/>
      <c r="T255" s="243"/>
      <c r="U255" s="243"/>
      <c r="V255" s="243"/>
      <c r="W255" s="243"/>
      <c r="X255" s="243"/>
      <c r="Y255" s="244"/>
      <c r="Z255" s="148"/>
    </row>
    <row r="256" spans="1:26" ht="20.100000000000001" customHeight="1" x14ac:dyDescent="0.15">
      <c r="B256" s="148"/>
      <c r="E256" s="239" t="s">
        <v>147</v>
      </c>
      <c r="F256" s="240"/>
      <c r="G256" s="240"/>
      <c r="H256" s="240"/>
      <c r="I256" s="240"/>
      <c r="J256" s="241" t="s">
        <v>121</v>
      </c>
      <c r="K256" s="241"/>
      <c r="L256" s="241"/>
      <c r="M256" s="241"/>
      <c r="N256" s="241"/>
      <c r="O256" s="241"/>
      <c r="P256" s="3"/>
      <c r="Q256" s="242"/>
      <c r="R256" s="242"/>
      <c r="S256" s="242"/>
      <c r="T256" s="243"/>
      <c r="U256" s="243"/>
      <c r="V256" s="243"/>
      <c r="W256" s="243"/>
      <c r="X256" s="243"/>
      <c r="Y256" s="244"/>
      <c r="Z256" s="148"/>
    </row>
    <row r="257" spans="1:26" ht="20.100000000000001" customHeight="1" x14ac:dyDescent="0.15">
      <c r="B257" s="148"/>
      <c r="E257" s="239"/>
      <c r="F257" s="240"/>
      <c r="G257" s="240"/>
      <c r="H257" s="240"/>
      <c r="I257" s="240"/>
      <c r="J257" s="241" t="s">
        <v>122</v>
      </c>
      <c r="K257" s="241"/>
      <c r="L257" s="241"/>
      <c r="M257" s="241"/>
      <c r="N257" s="241"/>
      <c r="O257" s="241"/>
      <c r="P257" s="3"/>
      <c r="Q257" s="242"/>
      <c r="R257" s="242"/>
      <c r="S257" s="242"/>
      <c r="T257" s="243"/>
      <c r="U257" s="243"/>
      <c r="V257" s="243"/>
      <c r="W257" s="243"/>
      <c r="X257" s="243"/>
      <c r="Y257" s="244"/>
      <c r="Z257" s="148"/>
    </row>
    <row r="258" spans="1:26" ht="20.100000000000001" customHeight="1" x14ac:dyDescent="0.15">
      <c r="B258" s="148"/>
      <c r="E258" s="239"/>
      <c r="F258" s="240"/>
      <c r="G258" s="240"/>
      <c r="H258" s="240"/>
      <c r="I258" s="240"/>
      <c r="J258" s="241" t="s">
        <v>123</v>
      </c>
      <c r="K258" s="241"/>
      <c r="L258" s="241"/>
      <c r="M258" s="241"/>
      <c r="N258" s="241"/>
      <c r="O258" s="241"/>
      <c r="P258" s="3"/>
      <c r="Q258" s="242"/>
      <c r="R258" s="242"/>
      <c r="S258" s="242"/>
      <c r="T258" s="243"/>
      <c r="U258" s="243"/>
      <c r="V258" s="243"/>
      <c r="W258" s="243"/>
      <c r="X258" s="243"/>
      <c r="Y258" s="244"/>
      <c r="Z258" s="148"/>
    </row>
    <row r="259" spans="1:26" ht="20.100000000000001" customHeight="1" x14ac:dyDescent="0.15">
      <c r="B259" s="148"/>
      <c r="E259" s="239"/>
      <c r="F259" s="240"/>
      <c r="G259" s="240"/>
      <c r="H259" s="240"/>
      <c r="I259" s="240"/>
      <c r="J259" s="241" t="s">
        <v>124</v>
      </c>
      <c r="K259" s="241"/>
      <c r="L259" s="241"/>
      <c r="M259" s="241"/>
      <c r="N259" s="241"/>
      <c r="O259" s="241"/>
      <c r="P259" s="3"/>
      <c r="Q259" s="242"/>
      <c r="R259" s="242"/>
      <c r="S259" s="242"/>
      <c r="T259" s="243"/>
      <c r="U259" s="243"/>
      <c r="V259" s="243"/>
      <c r="W259" s="243"/>
      <c r="X259" s="243"/>
      <c r="Y259" s="244"/>
      <c r="Z259" s="148"/>
    </row>
    <row r="260" spans="1:26" ht="20.100000000000001" customHeight="1" x14ac:dyDescent="0.15">
      <c r="B260" s="148"/>
      <c r="E260" s="239"/>
      <c r="F260" s="240"/>
      <c r="G260" s="240"/>
      <c r="H260" s="240"/>
      <c r="I260" s="240"/>
      <c r="J260" s="241" t="s">
        <v>125</v>
      </c>
      <c r="K260" s="241"/>
      <c r="L260" s="241"/>
      <c r="M260" s="241"/>
      <c r="N260" s="241"/>
      <c r="O260" s="241"/>
      <c r="P260" s="3"/>
      <c r="Q260" s="242"/>
      <c r="R260" s="242"/>
      <c r="S260" s="242"/>
      <c r="T260" s="243"/>
      <c r="U260" s="243"/>
      <c r="V260" s="243"/>
      <c r="W260" s="243"/>
      <c r="X260" s="243"/>
      <c r="Y260" s="244"/>
      <c r="Z260" s="148"/>
    </row>
    <row r="261" spans="1:26" ht="20.100000000000001" customHeight="1" x14ac:dyDescent="0.15">
      <c r="B261" s="148"/>
      <c r="E261" s="239"/>
      <c r="F261" s="240"/>
      <c r="G261" s="240"/>
      <c r="H261" s="240"/>
      <c r="I261" s="240"/>
      <c r="J261" s="241" t="s">
        <v>126</v>
      </c>
      <c r="K261" s="241"/>
      <c r="L261" s="241"/>
      <c r="M261" s="241"/>
      <c r="N261" s="241"/>
      <c r="O261" s="241"/>
      <c r="P261" s="3"/>
      <c r="Q261" s="242"/>
      <c r="R261" s="242"/>
      <c r="S261" s="242"/>
      <c r="T261" s="243"/>
      <c r="U261" s="243"/>
      <c r="V261" s="243"/>
      <c r="W261" s="243"/>
      <c r="X261" s="243"/>
      <c r="Y261" s="244"/>
      <c r="Z261" s="148"/>
    </row>
    <row r="262" spans="1:26" ht="20.100000000000001" customHeight="1" x14ac:dyDescent="0.15">
      <c r="B262" s="148"/>
      <c r="E262" s="239"/>
      <c r="F262" s="240"/>
      <c r="G262" s="240"/>
      <c r="H262" s="240"/>
      <c r="I262" s="240"/>
      <c r="J262" s="241" t="s">
        <v>127</v>
      </c>
      <c r="K262" s="241"/>
      <c r="L262" s="241"/>
      <c r="M262" s="241"/>
      <c r="N262" s="241"/>
      <c r="O262" s="241"/>
      <c r="P262" s="3"/>
      <c r="Q262" s="242"/>
      <c r="R262" s="242"/>
      <c r="S262" s="242"/>
      <c r="T262" s="243"/>
      <c r="U262" s="243"/>
      <c r="V262" s="243"/>
      <c r="W262" s="243"/>
      <c r="X262" s="243"/>
      <c r="Y262" s="244"/>
      <c r="Z262" s="148"/>
    </row>
    <row r="263" spans="1:26" ht="20.100000000000001" customHeight="1" x14ac:dyDescent="0.15">
      <c r="B263" s="148"/>
      <c r="E263" s="239"/>
      <c r="F263" s="240"/>
      <c r="G263" s="240"/>
      <c r="H263" s="240"/>
      <c r="I263" s="240"/>
      <c r="J263" s="241" t="s">
        <v>128</v>
      </c>
      <c r="K263" s="241"/>
      <c r="L263" s="241"/>
      <c r="M263" s="241"/>
      <c r="N263" s="241"/>
      <c r="O263" s="241"/>
      <c r="P263" s="3"/>
      <c r="Q263" s="242"/>
      <c r="R263" s="242"/>
      <c r="S263" s="242"/>
      <c r="T263" s="243"/>
      <c r="U263" s="243"/>
      <c r="V263" s="243"/>
      <c r="W263" s="243"/>
      <c r="X263" s="243"/>
      <c r="Y263" s="244"/>
      <c r="Z263" s="148"/>
    </row>
    <row r="264" spans="1:26" ht="20.100000000000001" customHeight="1" x14ac:dyDescent="0.15">
      <c r="B264" s="148"/>
      <c r="E264" s="239"/>
      <c r="F264" s="240"/>
      <c r="G264" s="240"/>
      <c r="H264" s="240"/>
      <c r="I264" s="240"/>
      <c r="J264" s="241" t="s">
        <v>129</v>
      </c>
      <c r="K264" s="241"/>
      <c r="L264" s="241"/>
      <c r="M264" s="241"/>
      <c r="N264" s="241"/>
      <c r="O264" s="241"/>
      <c r="P264" s="3"/>
      <c r="Q264" s="242"/>
      <c r="R264" s="242"/>
      <c r="S264" s="242"/>
      <c r="T264" s="243"/>
      <c r="U264" s="243"/>
      <c r="V264" s="243"/>
      <c r="W264" s="243"/>
      <c r="X264" s="243"/>
      <c r="Y264" s="244"/>
      <c r="Z264" s="148"/>
    </row>
    <row r="265" spans="1:26" ht="20.100000000000001" customHeight="1" x14ac:dyDescent="0.15">
      <c r="B265" s="148"/>
      <c r="E265" s="239"/>
      <c r="F265" s="240"/>
      <c r="G265" s="240"/>
      <c r="H265" s="240"/>
      <c r="I265" s="240"/>
      <c r="J265" s="241" t="s">
        <v>130</v>
      </c>
      <c r="K265" s="241"/>
      <c r="L265" s="241"/>
      <c r="M265" s="241"/>
      <c r="N265" s="241"/>
      <c r="O265" s="241"/>
      <c r="P265" s="3"/>
      <c r="Q265" s="242"/>
      <c r="R265" s="242"/>
      <c r="S265" s="242"/>
      <c r="T265" s="243"/>
      <c r="U265" s="243"/>
      <c r="V265" s="243"/>
      <c r="W265" s="243"/>
      <c r="X265" s="243"/>
      <c r="Y265" s="244"/>
      <c r="Z265" s="148"/>
    </row>
    <row r="266" spans="1:26" ht="20.100000000000001" customHeight="1" x14ac:dyDescent="0.15">
      <c r="A266" s="238">
        <f>IFERROR(IF(AND($P266="○",$Y266&lt;&gt;"○"),1001,0),3)</f>
        <v>0</v>
      </c>
      <c r="B266" s="148"/>
      <c r="E266" s="239"/>
      <c r="F266" s="240"/>
      <c r="G266" s="240"/>
      <c r="H266" s="240"/>
      <c r="I266" s="240"/>
      <c r="J266" s="241" t="s">
        <v>131</v>
      </c>
      <c r="K266" s="241"/>
      <c r="L266" s="241"/>
      <c r="M266" s="241"/>
      <c r="N266" s="241"/>
      <c r="O266" s="241"/>
      <c r="P266" s="3"/>
      <c r="Q266" s="242"/>
      <c r="R266" s="242"/>
      <c r="S266" s="242"/>
      <c r="T266" s="246" t="s">
        <v>154</v>
      </c>
      <c r="U266" s="246"/>
      <c r="V266" s="246"/>
      <c r="W266" s="246"/>
      <c r="X266" s="246"/>
      <c r="Y266" s="4"/>
      <c r="Z266" s="148"/>
    </row>
    <row r="267" spans="1:26" ht="20.100000000000001" customHeight="1" x14ac:dyDescent="0.15">
      <c r="B267" s="148"/>
      <c r="E267" s="239"/>
      <c r="F267" s="240"/>
      <c r="G267" s="240"/>
      <c r="H267" s="240"/>
      <c r="I267" s="240"/>
      <c r="J267" s="241" t="s">
        <v>132</v>
      </c>
      <c r="K267" s="241"/>
      <c r="L267" s="241"/>
      <c r="M267" s="241"/>
      <c r="N267" s="241"/>
      <c r="O267" s="241"/>
      <c r="P267" s="3"/>
      <c r="Q267" s="242"/>
      <c r="R267" s="242"/>
      <c r="S267" s="242"/>
      <c r="T267" s="243"/>
      <c r="U267" s="243"/>
      <c r="V267" s="243"/>
      <c r="W267" s="243"/>
      <c r="X267" s="243"/>
      <c r="Y267" s="244"/>
      <c r="Z267" s="148"/>
    </row>
    <row r="268" spans="1:26" ht="45" customHeight="1" x14ac:dyDescent="0.15">
      <c r="A268" s="79">
        <f>IFERROR(IF(AND($P268="○",TRIM($Q268)=""),1001,0),3)</f>
        <v>0</v>
      </c>
      <c r="B268" s="148"/>
      <c r="E268" s="239"/>
      <c r="F268" s="240"/>
      <c r="G268" s="240"/>
      <c r="H268" s="240"/>
      <c r="I268" s="240"/>
      <c r="J268" s="241" t="s">
        <v>133</v>
      </c>
      <c r="K268" s="241"/>
      <c r="L268" s="241"/>
      <c r="M268" s="241"/>
      <c r="N268" s="241"/>
      <c r="O268" s="241"/>
      <c r="P268" s="3"/>
      <c r="Q268" s="34"/>
      <c r="R268" s="35"/>
      <c r="S268" s="36"/>
      <c r="T268" s="243"/>
      <c r="U268" s="243"/>
      <c r="V268" s="243"/>
      <c r="W268" s="243"/>
      <c r="X268" s="243"/>
      <c r="Y268" s="244"/>
      <c r="Z268" s="148"/>
    </row>
    <row r="269" spans="1:26" ht="20.100000000000001" customHeight="1" x14ac:dyDescent="0.15">
      <c r="B269" s="148"/>
      <c r="E269" s="239" t="s">
        <v>148</v>
      </c>
      <c r="F269" s="240"/>
      <c r="G269" s="240"/>
      <c r="H269" s="240"/>
      <c r="I269" s="240"/>
      <c r="J269" s="241" t="s">
        <v>134</v>
      </c>
      <c r="K269" s="241"/>
      <c r="L269" s="241"/>
      <c r="M269" s="241"/>
      <c r="N269" s="241"/>
      <c r="O269" s="241"/>
      <c r="P269" s="3"/>
      <c r="Q269" s="242"/>
      <c r="R269" s="242"/>
      <c r="S269" s="242"/>
      <c r="T269" s="243"/>
      <c r="U269" s="243"/>
      <c r="V269" s="243"/>
      <c r="W269" s="243"/>
      <c r="X269" s="243"/>
      <c r="Y269" s="244"/>
      <c r="Z269" s="148"/>
    </row>
    <row r="270" spans="1:26" ht="30" customHeight="1" x14ac:dyDescent="0.15">
      <c r="A270" s="238">
        <f>IFERROR(IF(AND($P270="○",$Y270&lt;&gt;"○"),1001,0),3)</f>
        <v>0</v>
      </c>
      <c r="B270" s="148"/>
      <c r="E270" s="239"/>
      <c r="F270" s="240"/>
      <c r="G270" s="240"/>
      <c r="H270" s="240"/>
      <c r="I270" s="240"/>
      <c r="J270" s="241" t="s">
        <v>135</v>
      </c>
      <c r="K270" s="241"/>
      <c r="L270" s="241"/>
      <c r="M270" s="241"/>
      <c r="N270" s="241"/>
      <c r="O270" s="241"/>
      <c r="P270" s="3"/>
      <c r="Q270" s="242"/>
      <c r="R270" s="242"/>
      <c r="S270" s="242"/>
      <c r="T270" s="245" t="s">
        <v>155</v>
      </c>
      <c r="U270" s="245"/>
      <c r="V270" s="245"/>
      <c r="W270" s="245"/>
      <c r="X270" s="245"/>
      <c r="Y270" s="4"/>
      <c r="Z270" s="148"/>
    </row>
    <row r="271" spans="1:26" ht="20.100000000000001" customHeight="1" x14ac:dyDescent="0.15">
      <c r="A271" s="238">
        <f>IFERROR(IF(AND($P271="○",$Y271&lt;&gt;"○"),1001,0),3)</f>
        <v>0</v>
      </c>
      <c r="B271" s="148"/>
      <c r="E271" s="239"/>
      <c r="F271" s="240"/>
      <c r="G271" s="240"/>
      <c r="H271" s="240"/>
      <c r="I271" s="240"/>
      <c r="J271" s="241" t="s">
        <v>136</v>
      </c>
      <c r="K271" s="241"/>
      <c r="L271" s="241"/>
      <c r="M271" s="241"/>
      <c r="N271" s="241"/>
      <c r="O271" s="241"/>
      <c r="P271" s="3"/>
      <c r="Q271" s="242"/>
      <c r="R271" s="242"/>
      <c r="S271" s="242"/>
      <c r="T271" s="246" t="s">
        <v>156</v>
      </c>
      <c r="U271" s="246"/>
      <c r="V271" s="246"/>
      <c r="W271" s="246"/>
      <c r="X271" s="246"/>
      <c r="Y271" s="4"/>
      <c r="Z271" s="148"/>
    </row>
    <row r="272" spans="1:26" ht="45" customHeight="1" x14ac:dyDescent="0.15">
      <c r="A272" s="79">
        <f>IFERROR(IF(AND($P272="○",TRIM($Q272)=""),1001,0),3)</f>
        <v>0</v>
      </c>
      <c r="B272" s="148"/>
      <c r="E272" s="247"/>
      <c r="F272" s="248"/>
      <c r="G272" s="248"/>
      <c r="H272" s="248"/>
      <c r="I272" s="248"/>
      <c r="J272" s="249" t="s">
        <v>137</v>
      </c>
      <c r="K272" s="249"/>
      <c r="L272" s="249"/>
      <c r="M272" s="249"/>
      <c r="N272" s="249"/>
      <c r="O272" s="249"/>
      <c r="P272" s="5"/>
      <c r="Q272" s="68"/>
      <c r="R272" s="69"/>
      <c r="S272" s="70"/>
      <c r="T272" s="250"/>
      <c r="U272" s="250"/>
      <c r="V272" s="250"/>
      <c r="W272" s="250"/>
      <c r="X272" s="250"/>
      <c r="Y272" s="251"/>
      <c r="Z272" s="148"/>
    </row>
    <row r="273" spans="1:26" ht="20.100000000000001" customHeight="1" x14ac:dyDescent="0.15">
      <c r="B273" s="148"/>
      <c r="Z273" s="148"/>
    </row>
    <row r="274" spans="1:26" ht="20.100000000000001" customHeight="1" x14ac:dyDescent="0.15">
      <c r="A274" s="91"/>
      <c r="B274" s="79"/>
      <c r="C274" s="95"/>
      <c r="E274" s="225" t="s">
        <v>158</v>
      </c>
      <c r="F274" s="226"/>
      <c r="G274" s="226"/>
      <c r="H274" s="226"/>
      <c r="I274" s="226"/>
      <c r="J274" s="226"/>
      <c r="K274" s="226"/>
      <c r="L274" s="226"/>
      <c r="M274" s="226"/>
      <c r="N274" s="226"/>
      <c r="O274" s="226"/>
      <c r="P274" s="226"/>
      <c r="Q274" s="226"/>
      <c r="R274" s="226"/>
      <c r="S274" s="226"/>
      <c r="T274" s="226"/>
      <c r="U274" s="226"/>
      <c r="V274" s="226"/>
      <c r="W274" s="226"/>
      <c r="X274" s="226"/>
      <c r="Y274" s="226"/>
      <c r="Z274" s="104"/>
    </row>
    <row r="275" spans="1:26" ht="20.100000000000001" customHeight="1" x14ac:dyDescent="0.15">
      <c r="A275" s="91"/>
      <c r="B275" s="79"/>
      <c r="C275" s="95"/>
      <c r="E275" s="227" t="s">
        <v>86</v>
      </c>
      <c r="F275" s="228"/>
      <c r="G275" s="228"/>
      <c r="H275" s="228"/>
      <c r="I275" s="228"/>
      <c r="J275" s="228" t="s">
        <v>87</v>
      </c>
      <c r="K275" s="228"/>
      <c r="L275" s="228"/>
      <c r="M275" s="228"/>
      <c r="N275" s="228"/>
      <c r="O275" s="228"/>
      <c r="P275" s="229" t="s">
        <v>10</v>
      </c>
      <c r="Q275" s="228" t="s">
        <v>149</v>
      </c>
      <c r="R275" s="228"/>
      <c r="S275" s="228"/>
      <c r="T275" s="230" t="s">
        <v>150</v>
      </c>
      <c r="U275" s="230"/>
      <c r="V275" s="230"/>
      <c r="W275" s="230"/>
      <c r="X275" s="230"/>
      <c r="Y275" s="231" t="s">
        <v>151</v>
      </c>
      <c r="Z275" s="104"/>
    </row>
    <row r="276" spans="1:26" ht="20.100000000000001" customHeight="1" x14ac:dyDescent="0.15">
      <c r="A276" s="91"/>
      <c r="B276" s="79"/>
      <c r="C276" s="108"/>
      <c r="D276" s="105"/>
      <c r="E276" s="252" t="s">
        <v>239</v>
      </c>
      <c r="F276" s="253"/>
      <c r="G276" s="253"/>
      <c r="H276" s="253"/>
      <c r="I276" s="254"/>
      <c r="J276" s="255" t="s">
        <v>159</v>
      </c>
      <c r="K276" s="256"/>
      <c r="L276" s="256"/>
      <c r="M276" s="256"/>
      <c r="N276" s="256"/>
      <c r="O276" s="257"/>
      <c r="P276" s="2"/>
      <c r="Q276" s="235"/>
      <c r="R276" s="235"/>
      <c r="S276" s="235"/>
      <c r="T276" s="236"/>
      <c r="U276" s="236"/>
      <c r="V276" s="236"/>
      <c r="W276" s="236"/>
      <c r="X276" s="236"/>
      <c r="Y276" s="237"/>
      <c r="Z276" s="104"/>
    </row>
    <row r="277" spans="1:26" ht="20.100000000000001" customHeight="1" x14ac:dyDescent="0.15">
      <c r="A277" s="238">
        <f>IFERROR(IF(AND($P277="○",$Y277&lt;&gt;"○"),1001,0),3)</f>
        <v>0</v>
      </c>
      <c r="B277" s="148"/>
      <c r="E277" s="258"/>
      <c r="F277" s="259"/>
      <c r="G277" s="259"/>
      <c r="H277" s="259"/>
      <c r="I277" s="260"/>
      <c r="J277" s="261" t="s">
        <v>160</v>
      </c>
      <c r="K277" s="262"/>
      <c r="L277" s="262"/>
      <c r="M277" s="262"/>
      <c r="N277" s="262"/>
      <c r="O277" s="263"/>
      <c r="P277" s="3"/>
      <c r="Q277" s="242"/>
      <c r="R277" s="242"/>
      <c r="S277" s="242"/>
      <c r="T277" s="246" t="s">
        <v>214</v>
      </c>
      <c r="U277" s="246"/>
      <c r="V277" s="246"/>
      <c r="W277" s="246"/>
      <c r="X277" s="246"/>
      <c r="Y277" s="4"/>
      <c r="Z277" s="148"/>
    </row>
    <row r="278" spans="1:26" ht="20.100000000000001" customHeight="1" x14ac:dyDescent="0.15">
      <c r="A278" s="238">
        <f>IFERROR(IF(AND($P278="○",$Y278&lt;&gt;"○"),1001,0),3)</f>
        <v>0</v>
      </c>
      <c r="B278" s="148"/>
      <c r="E278" s="258"/>
      <c r="F278" s="259"/>
      <c r="G278" s="259"/>
      <c r="H278" s="259"/>
      <c r="I278" s="260"/>
      <c r="J278" s="261" t="s">
        <v>161</v>
      </c>
      <c r="K278" s="262"/>
      <c r="L278" s="262"/>
      <c r="M278" s="262"/>
      <c r="N278" s="262"/>
      <c r="O278" s="263"/>
      <c r="P278" s="3"/>
      <c r="Q278" s="242"/>
      <c r="R278" s="242"/>
      <c r="S278" s="242"/>
      <c r="T278" s="246" t="s">
        <v>214</v>
      </c>
      <c r="U278" s="246"/>
      <c r="V278" s="246"/>
      <c r="W278" s="246"/>
      <c r="X278" s="246"/>
      <c r="Y278" s="4"/>
      <c r="Z278" s="148"/>
    </row>
    <row r="279" spans="1:26" ht="45" customHeight="1" x14ac:dyDescent="0.15">
      <c r="A279" s="79">
        <f>IFERROR(IF(AND($P279="○",TRIM($Q279)=""),1001,0),3)</f>
        <v>0</v>
      </c>
      <c r="B279" s="148"/>
      <c r="E279" s="264"/>
      <c r="F279" s="265"/>
      <c r="G279" s="265"/>
      <c r="H279" s="265"/>
      <c r="I279" s="266"/>
      <c r="J279" s="261" t="s">
        <v>162</v>
      </c>
      <c r="K279" s="262"/>
      <c r="L279" s="262"/>
      <c r="M279" s="262"/>
      <c r="N279" s="262"/>
      <c r="O279" s="263"/>
      <c r="P279" s="3"/>
      <c r="Q279" s="34"/>
      <c r="R279" s="35"/>
      <c r="S279" s="36"/>
      <c r="T279" s="243"/>
      <c r="U279" s="243"/>
      <c r="V279" s="243"/>
      <c r="W279" s="243"/>
      <c r="X279" s="243"/>
      <c r="Y279" s="244"/>
      <c r="Z279" s="148"/>
    </row>
    <row r="280" spans="1:26" ht="30" customHeight="1" x14ac:dyDescent="0.15">
      <c r="A280" s="79">
        <f>IFERROR(IF(AND($P280="○",$Y280&lt;&gt;"○"),1001,0),3)</f>
        <v>0</v>
      </c>
      <c r="B280" s="148"/>
      <c r="E280" s="267" t="s">
        <v>240</v>
      </c>
      <c r="F280" s="268"/>
      <c r="G280" s="268"/>
      <c r="H280" s="268"/>
      <c r="I280" s="269"/>
      <c r="J280" s="261" t="s">
        <v>163</v>
      </c>
      <c r="K280" s="262"/>
      <c r="L280" s="262"/>
      <c r="M280" s="262"/>
      <c r="N280" s="262"/>
      <c r="O280" s="263"/>
      <c r="P280" s="3"/>
      <c r="Q280" s="242"/>
      <c r="R280" s="242"/>
      <c r="S280" s="242"/>
      <c r="T280" s="245" t="s">
        <v>215</v>
      </c>
      <c r="U280" s="246"/>
      <c r="V280" s="246"/>
      <c r="W280" s="246"/>
      <c r="X280" s="246"/>
      <c r="Y280" s="4"/>
      <c r="Z280" s="148"/>
    </row>
    <row r="281" spans="1:26" ht="20.100000000000001" customHeight="1" x14ac:dyDescent="0.15">
      <c r="B281" s="148"/>
      <c r="E281" s="267" t="s">
        <v>241</v>
      </c>
      <c r="F281" s="268"/>
      <c r="G281" s="268"/>
      <c r="H281" s="268"/>
      <c r="I281" s="269"/>
      <c r="J281" s="261" t="s">
        <v>164</v>
      </c>
      <c r="K281" s="262"/>
      <c r="L281" s="262"/>
      <c r="M281" s="262"/>
      <c r="N281" s="262"/>
      <c r="O281" s="263"/>
      <c r="P281" s="3"/>
      <c r="Q281" s="242"/>
      <c r="R281" s="242"/>
      <c r="S281" s="242"/>
      <c r="T281" s="243"/>
      <c r="U281" s="243"/>
      <c r="V281" s="243"/>
      <c r="W281" s="243"/>
      <c r="X281" s="243"/>
      <c r="Y281" s="244"/>
      <c r="Z281" s="148"/>
    </row>
    <row r="282" spans="1:26" ht="20.100000000000001" customHeight="1" x14ac:dyDescent="0.15">
      <c r="B282" s="148"/>
      <c r="E282" s="270" t="s">
        <v>242</v>
      </c>
      <c r="F282" s="271"/>
      <c r="G282" s="271"/>
      <c r="H282" s="271"/>
      <c r="I282" s="272"/>
      <c r="J282" s="261" t="s">
        <v>165</v>
      </c>
      <c r="K282" s="262"/>
      <c r="L282" s="262"/>
      <c r="M282" s="262"/>
      <c r="N282" s="262"/>
      <c r="O282" s="263"/>
      <c r="P282" s="3"/>
      <c r="Q282" s="242"/>
      <c r="R282" s="242"/>
      <c r="S282" s="242"/>
      <c r="T282" s="243"/>
      <c r="U282" s="243"/>
      <c r="V282" s="243"/>
      <c r="W282" s="243"/>
      <c r="X282" s="243"/>
      <c r="Y282" s="244"/>
      <c r="Z282" s="148"/>
    </row>
    <row r="283" spans="1:26" ht="20.100000000000001" customHeight="1" x14ac:dyDescent="0.15">
      <c r="A283" s="238">
        <f>IFERROR(IF(AND($P283="○",$Y283&lt;&gt;"○"),1001,0),3)</f>
        <v>0</v>
      </c>
      <c r="B283" s="148"/>
      <c r="E283" s="258"/>
      <c r="F283" s="259"/>
      <c r="G283" s="259"/>
      <c r="H283" s="259"/>
      <c r="I283" s="260"/>
      <c r="J283" s="261" t="s">
        <v>166</v>
      </c>
      <c r="K283" s="262"/>
      <c r="L283" s="262"/>
      <c r="M283" s="262"/>
      <c r="N283" s="262"/>
      <c r="O283" s="263"/>
      <c r="P283" s="3"/>
      <c r="Q283" s="242"/>
      <c r="R283" s="242"/>
      <c r="S283" s="242"/>
      <c r="T283" s="246" t="s">
        <v>216</v>
      </c>
      <c r="U283" s="246"/>
      <c r="V283" s="246"/>
      <c r="W283" s="246"/>
      <c r="X283" s="246"/>
      <c r="Y283" s="4"/>
      <c r="Z283" s="148"/>
    </row>
    <row r="284" spans="1:26" ht="20.100000000000001" customHeight="1" x14ac:dyDescent="0.15">
      <c r="A284" s="238">
        <f>IFERROR(IF(AND($P284="○",$Y284&lt;&gt;"○"),1001,0),3)</f>
        <v>0</v>
      </c>
      <c r="B284" s="148"/>
      <c r="E284" s="258"/>
      <c r="F284" s="259"/>
      <c r="G284" s="259"/>
      <c r="H284" s="259"/>
      <c r="I284" s="260"/>
      <c r="J284" s="261" t="s">
        <v>167</v>
      </c>
      <c r="K284" s="262"/>
      <c r="L284" s="262"/>
      <c r="M284" s="262"/>
      <c r="N284" s="262"/>
      <c r="O284" s="263"/>
      <c r="P284" s="3"/>
      <c r="Q284" s="242"/>
      <c r="R284" s="242"/>
      <c r="S284" s="242"/>
      <c r="T284" s="246" t="s">
        <v>217</v>
      </c>
      <c r="U284" s="246"/>
      <c r="V284" s="246"/>
      <c r="W284" s="246"/>
      <c r="X284" s="246"/>
      <c r="Y284" s="4"/>
      <c r="Z284" s="148"/>
    </row>
    <row r="285" spans="1:26" ht="20.100000000000001" customHeight="1" x14ac:dyDescent="0.15">
      <c r="B285" s="148"/>
      <c r="E285" s="258"/>
      <c r="F285" s="259"/>
      <c r="G285" s="259"/>
      <c r="H285" s="259"/>
      <c r="I285" s="260"/>
      <c r="J285" s="261" t="s">
        <v>168</v>
      </c>
      <c r="K285" s="262"/>
      <c r="L285" s="262"/>
      <c r="M285" s="262"/>
      <c r="N285" s="262"/>
      <c r="O285" s="263"/>
      <c r="P285" s="3"/>
      <c r="Q285" s="242"/>
      <c r="R285" s="242"/>
      <c r="S285" s="242"/>
      <c r="T285" s="243"/>
      <c r="U285" s="243"/>
      <c r="V285" s="243"/>
      <c r="W285" s="243"/>
      <c r="X285" s="243"/>
      <c r="Y285" s="244"/>
      <c r="Z285" s="148"/>
    </row>
    <row r="286" spans="1:26" ht="20.100000000000001" customHeight="1" x14ac:dyDescent="0.15">
      <c r="A286" s="238">
        <f>IFERROR(IF(AND($P286="○",$Y286&lt;&gt;"○"),1001,0),3)</f>
        <v>0</v>
      </c>
      <c r="B286" s="148"/>
      <c r="E286" s="258"/>
      <c r="F286" s="259"/>
      <c r="G286" s="259"/>
      <c r="H286" s="259"/>
      <c r="I286" s="260"/>
      <c r="J286" s="261" t="s">
        <v>169</v>
      </c>
      <c r="K286" s="262"/>
      <c r="L286" s="262"/>
      <c r="M286" s="262"/>
      <c r="N286" s="262"/>
      <c r="O286" s="263"/>
      <c r="P286" s="3"/>
      <c r="Q286" s="242"/>
      <c r="R286" s="242"/>
      <c r="S286" s="242"/>
      <c r="T286" s="246" t="s">
        <v>218</v>
      </c>
      <c r="U286" s="246"/>
      <c r="V286" s="246"/>
      <c r="W286" s="246"/>
      <c r="X286" s="246"/>
      <c r="Y286" s="4"/>
      <c r="Z286" s="148"/>
    </row>
    <row r="287" spans="1:26" ht="20.100000000000001" customHeight="1" x14ac:dyDescent="0.15">
      <c r="B287" s="148"/>
      <c r="E287" s="258"/>
      <c r="F287" s="259"/>
      <c r="G287" s="259"/>
      <c r="H287" s="259"/>
      <c r="I287" s="260"/>
      <c r="J287" s="261" t="s">
        <v>170</v>
      </c>
      <c r="K287" s="262"/>
      <c r="L287" s="262"/>
      <c r="M287" s="262"/>
      <c r="N287" s="262"/>
      <c r="O287" s="263"/>
      <c r="P287" s="3"/>
      <c r="Q287" s="242"/>
      <c r="R287" s="242"/>
      <c r="S287" s="242"/>
      <c r="T287" s="243"/>
      <c r="U287" s="243"/>
      <c r="V287" s="243"/>
      <c r="W287" s="243"/>
      <c r="X287" s="243"/>
      <c r="Y287" s="244"/>
      <c r="Z287" s="148"/>
    </row>
    <row r="288" spans="1:26" ht="20.100000000000001" customHeight="1" x14ac:dyDescent="0.15">
      <c r="A288" s="238">
        <f>IFERROR(IF(AND($P288="○",$Y288&lt;&gt;"○"),1001,0),3)</f>
        <v>0</v>
      </c>
      <c r="B288" s="148"/>
      <c r="E288" s="264"/>
      <c r="F288" s="265"/>
      <c r="G288" s="265"/>
      <c r="H288" s="265"/>
      <c r="I288" s="266"/>
      <c r="J288" s="261" t="s">
        <v>171</v>
      </c>
      <c r="K288" s="262"/>
      <c r="L288" s="262"/>
      <c r="M288" s="262"/>
      <c r="N288" s="262"/>
      <c r="O288" s="263"/>
      <c r="P288" s="3"/>
      <c r="Q288" s="242"/>
      <c r="R288" s="242"/>
      <c r="S288" s="242"/>
      <c r="T288" s="246" t="s">
        <v>219</v>
      </c>
      <c r="U288" s="246"/>
      <c r="V288" s="246"/>
      <c r="W288" s="246"/>
      <c r="X288" s="246"/>
      <c r="Y288" s="4"/>
      <c r="Z288" s="148"/>
    </row>
    <row r="289" spans="1:26" ht="20.100000000000001" customHeight="1" x14ac:dyDescent="0.15">
      <c r="A289" s="238">
        <f>IFERROR(IF(AND($P289="○",$Y289&lt;&gt;"○"),1001,0),3)</f>
        <v>0</v>
      </c>
      <c r="B289" s="148"/>
      <c r="E289" s="270" t="s">
        <v>243</v>
      </c>
      <c r="F289" s="271"/>
      <c r="G289" s="271"/>
      <c r="H289" s="271"/>
      <c r="I289" s="272"/>
      <c r="J289" s="261" t="s">
        <v>172</v>
      </c>
      <c r="K289" s="262"/>
      <c r="L289" s="262"/>
      <c r="M289" s="262"/>
      <c r="N289" s="262"/>
      <c r="O289" s="263"/>
      <c r="P289" s="3"/>
      <c r="Q289" s="242"/>
      <c r="R289" s="242"/>
      <c r="S289" s="242"/>
      <c r="T289" s="246" t="s">
        <v>220</v>
      </c>
      <c r="U289" s="246"/>
      <c r="V289" s="246"/>
      <c r="W289" s="246"/>
      <c r="X289" s="246"/>
      <c r="Y289" s="4"/>
      <c r="Z289" s="148"/>
    </row>
    <row r="290" spans="1:26" ht="20.100000000000001" customHeight="1" x14ac:dyDescent="0.15">
      <c r="A290" s="238">
        <f>IFERROR(IF(AND($P290="○",$Y290&lt;&gt;"○"),1001,0),3)</f>
        <v>0</v>
      </c>
      <c r="B290" s="148"/>
      <c r="E290" s="264"/>
      <c r="F290" s="265"/>
      <c r="G290" s="265"/>
      <c r="H290" s="265"/>
      <c r="I290" s="266"/>
      <c r="J290" s="261" t="s">
        <v>173</v>
      </c>
      <c r="K290" s="262"/>
      <c r="L290" s="262"/>
      <c r="M290" s="262"/>
      <c r="N290" s="262"/>
      <c r="O290" s="263"/>
      <c r="P290" s="3"/>
      <c r="Q290" s="242"/>
      <c r="R290" s="242"/>
      <c r="S290" s="242"/>
      <c r="T290" s="246" t="s">
        <v>221</v>
      </c>
      <c r="U290" s="246"/>
      <c r="V290" s="246"/>
      <c r="W290" s="246"/>
      <c r="X290" s="246"/>
      <c r="Y290" s="4"/>
      <c r="Z290" s="148"/>
    </row>
    <row r="291" spans="1:26" ht="20.100000000000001" customHeight="1" x14ac:dyDescent="0.15">
      <c r="B291" s="148"/>
      <c r="E291" s="270" t="s">
        <v>244</v>
      </c>
      <c r="F291" s="271"/>
      <c r="G291" s="271"/>
      <c r="H291" s="271"/>
      <c r="I291" s="272"/>
      <c r="J291" s="261" t="s">
        <v>174</v>
      </c>
      <c r="K291" s="262"/>
      <c r="L291" s="262"/>
      <c r="M291" s="262"/>
      <c r="N291" s="262"/>
      <c r="O291" s="263"/>
      <c r="P291" s="3"/>
      <c r="Q291" s="242"/>
      <c r="R291" s="242"/>
      <c r="S291" s="242"/>
      <c r="T291" s="243"/>
      <c r="U291" s="243"/>
      <c r="V291" s="243"/>
      <c r="W291" s="243"/>
      <c r="X291" s="243"/>
      <c r="Y291" s="244"/>
      <c r="Z291" s="148"/>
    </row>
    <row r="292" spans="1:26" ht="20.100000000000001" customHeight="1" x14ac:dyDescent="0.15">
      <c r="B292" s="148"/>
      <c r="E292" s="258"/>
      <c r="F292" s="259"/>
      <c r="G292" s="259"/>
      <c r="H292" s="259"/>
      <c r="I292" s="260"/>
      <c r="J292" s="261" t="s">
        <v>175</v>
      </c>
      <c r="K292" s="262"/>
      <c r="L292" s="262"/>
      <c r="M292" s="262"/>
      <c r="N292" s="262"/>
      <c r="O292" s="263"/>
      <c r="P292" s="3"/>
      <c r="Q292" s="242"/>
      <c r="R292" s="242"/>
      <c r="S292" s="242"/>
      <c r="T292" s="243"/>
      <c r="U292" s="243"/>
      <c r="V292" s="243"/>
      <c r="W292" s="243"/>
      <c r="X292" s="243"/>
      <c r="Y292" s="244"/>
      <c r="Z292" s="148"/>
    </row>
    <row r="293" spans="1:26" ht="20.100000000000001" customHeight="1" x14ac:dyDescent="0.15">
      <c r="B293" s="148"/>
      <c r="E293" s="258"/>
      <c r="F293" s="259"/>
      <c r="G293" s="259"/>
      <c r="H293" s="259"/>
      <c r="I293" s="260"/>
      <c r="J293" s="261" t="s">
        <v>176</v>
      </c>
      <c r="K293" s="262"/>
      <c r="L293" s="262"/>
      <c r="M293" s="262"/>
      <c r="N293" s="262"/>
      <c r="O293" s="263"/>
      <c r="P293" s="3"/>
      <c r="Q293" s="242"/>
      <c r="R293" s="242"/>
      <c r="S293" s="242"/>
      <c r="T293" s="243"/>
      <c r="U293" s="243"/>
      <c r="V293" s="243"/>
      <c r="W293" s="243"/>
      <c r="X293" s="243"/>
      <c r="Y293" s="244"/>
      <c r="Z293" s="148"/>
    </row>
    <row r="294" spans="1:26" ht="20.100000000000001" customHeight="1" x14ac:dyDescent="0.15">
      <c r="B294" s="148"/>
      <c r="E294" s="258"/>
      <c r="F294" s="259"/>
      <c r="G294" s="259"/>
      <c r="H294" s="259"/>
      <c r="I294" s="260"/>
      <c r="J294" s="261" t="s">
        <v>177</v>
      </c>
      <c r="K294" s="262"/>
      <c r="L294" s="262"/>
      <c r="M294" s="262"/>
      <c r="N294" s="262"/>
      <c r="O294" s="263"/>
      <c r="P294" s="3"/>
      <c r="Q294" s="242"/>
      <c r="R294" s="242"/>
      <c r="S294" s="242"/>
      <c r="T294" s="243"/>
      <c r="U294" s="243"/>
      <c r="V294" s="243"/>
      <c r="W294" s="243"/>
      <c r="X294" s="243"/>
      <c r="Y294" s="244"/>
      <c r="Z294" s="148"/>
    </row>
    <row r="295" spans="1:26" ht="20.100000000000001" customHeight="1" x14ac:dyDescent="0.15">
      <c r="B295" s="148"/>
      <c r="E295" s="258"/>
      <c r="F295" s="259"/>
      <c r="G295" s="259"/>
      <c r="H295" s="259"/>
      <c r="I295" s="260"/>
      <c r="J295" s="261" t="s">
        <v>178</v>
      </c>
      <c r="K295" s="262"/>
      <c r="L295" s="262"/>
      <c r="M295" s="262"/>
      <c r="N295" s="262"/>
      <c r="O295" s="263"/>
      <c r="P295" s="3"/>
      <c r="Q295" s="242"/>
      <c r="R295" s="242"/>
      <c r="S295" s="242"/>
      <c r="T295" s="243"/>
      <c r="U295" s="243"/>
      <c r="V295" s="243"/>
      <c r="W295" s="243"/>
      <c r="X295" s="243"/>
      <c r="Y295" s="244"/>
      <c r="Z295" s="148"/>
    </row>
    <row r="296" spans="1:26" ht="45" customHeight="1" x14ac:dyDescent="0.15">
      <c r="A296" s="79">
        <f>IFERROR(IF(AND($P296="○",TRIM($Q296)=""),1001,0),3)</f>
        <v>0</v>
      </c>
      <c r="B296" s="148"/>
      <c r="E296" s="264"/>
      <c r="F296" s="265"/>
      <c r="G296" s="265"/>
      <c r="H296" s="265"/>
      <c r="I296" s="266"/>
      <c r="J296" s="261" t="s">
        <v>179</v>
      </c>
      <c r="K296" s="262"/>
      <c r="L296" s="262"/>
      <c r="M296" s="262"/>
      <c r="N296" s="262"/>
      <c r="O296" s="263"/>
      <c r="P296" s="3"/>
      <c r="Q296" s="34"/>
      <c r="R296" s="35"/>
      <c r="S296" s="36"/>
      <c r="T296" s="243"/>
      <c r="U296" s="243"/>
      <c r="V296" s="243"/>
      <c r="W296" s="243"/>
      <c r="X296" s="243"/>
      <c r="Y296" s="244"/>
      <c r="Z296" s="148"/>
    </row>
    <row r="297" spans="1:26" ht="20.100000000000001" customHeight="1" x14ac:dyDescent="0.15">
      <c r="B297" s="148"/>
      <c r="E297" s="270" t="s">
        <v>245</v>
      </c>
      <c r="F297" s="271"/>
      <c r="G297" s="271"/>
      <c r="H297" s="271"/>
      <c r="I297" s="272"/>
      <c r="J297" s="261" t="s">
        <v>180</v>
      </c>
      <c r="K297" s="262"/>
      <c r="L297" s="262"/>
      <c r="M297" s="262"/>
      <c r="N297" s="262"/>
      <c r="O297" s="263"/>
      <c r="P297" s="3"/>
      <c r="Q297" s="242"/>
      <c r="R297" s="242"/>
      <c r="S297" s="242"/>
      <c r="T297" s="243"/>
      <c r="U297" s="243"/>
      <c r="V297" s="243"/>
      <c r="W297" s="243"/>
      <c r="X297" s="243"/>
      <c r="Y297" s="244"/>
      <c r="Z297" s="148"/>
    </row>
    <row r="298" spans="1:26" ht="20.100000000000001" customHeight="1" x14ac:dyDescent="0.15">
      <c r="B298" s="148"/>
      <c r="E298" s="258"/>
      <c r="F298" s="259"/>
      <c r="G298" s="259"/>
      <c r="H298" s="259"/>
      <c r="I298" s="260"/>
      <c r="J298" s="261" t="s">
        <v>181</v>
      </c>
      <c r="K298" s="262"/>
      <c r="L298" s="262"/>
      <c r="M298" s="262"/>
      <c r="N298" s="262"/>
      <c r="O298" s="263"/>
      <c r="P298" s="3"/>
      <c r="Q298" s="242"/>
      <c r="R298" s="242"/>
      <c r="S298" s="242"/>
      <c r="T298" s="243"/>
      <c r="U298" s="243"/>
      <c r="V298" s="243"/>
      <c r="W298" s="243"/>
      <c r="X298" s="243"/>
      <c r="Y298" s="244"/>
      <c r="Z298" s="148"/>
    </row>
    <row r="299" spans="1:26" ht="20.100000000000001" customHeight="1" x14ac:dyDescent="0.15">
      <c r="B299" s="148"/>
      <c r="E299" s="258"/>
      <c r="F299" s="259"/>
      <c r="G299" s="259"/>
      <c r="H299" s="259"/>
      <c r="I299" s="260"/>
      <c r="J299" s="261" t="s">
        <v>233</v>
      </c>
      <c r="K299" s="262"/>
      <c r="L299" s="262"/>
      <c r="M299" s="262"/>
      <c r="N299" s="262"/>
      <c r="O299" s="263"/>
      <c r="P299" s="273"/>
      <c r="Q299" s="242"/>
      <c r="R299" s="242"/>
      <c r="S299" s="242"/>
      <c r="T299" s="243"/>
      <c r="U299" s="243"/>
      <c r="V299" s="243"/>
      <c r="W299" s="243"/>
      <c r="X299" s="243"/>
      <c r="Y299" s="244"/>
      <c r="Z299" s="148"/>
    </row>
    <row r="300" spans="1:26" ht="20.100000000000001" customHeight="1" x14ac:dyDescent="0.15">
      <c r="B300" s="148"/>
      <c r="E300" s="258"/>
      <c r="F300" s="259"/>
      <c r="G300" s="259"/>
      <c r="H300" s="259"/>
      <c r="I300" s="260"/>
      <c r="J300" s="261" t="s">
        <v>182</v>
      </c>
      <c r="K300" s="262"/>
      <c r="L300" s="262"/>
      <c r="M300" s="262"/>
      <c r="N300" s="262"/>
      <c r="O300" s="263"/>
      <c r="P300" s="3"/>
      <c r="Q300" s="242"/>
      <c r="R300" s="242"/>
      <c r="S300" s="242"/>
      <c r="T300" s="243"/>
      <c r="U300" s="243"/>
      <c r="V300" s="243"/>
      <c r="W300" s="243"/>
      <c r="X300" s="243"/>
      <c r="Y300" s="244"/>
      <c r="Z300" s="148"/>
    </row>
    <row r="301" spans="1:26" ht="20.100000000000001" customHeight="1" x14ac:dyDescent="0.15">
      <c r="A301" s="79"/>
      <c r="B301" s="148"/>
      <c r="C301" s="116"/>
      <c r="E301" s="258"/>
      <c r="F301" s="259"/>
      <c r="G301" s="259"/>
      <c r="H301" s="259"/>
      <c r="I301" s="260"/>
      <c r="J301" s="261" t="s">
        <v>183</v>
      </c>
      <c r="K301" s="262"/>
      <c r="L301" s="262"/>
      <c r="M301" s="262"/>
      <c r="N301" s="262"/>
      <c r="O301" s="263"/>
      <c r="P301" s="3"/>
      <c r="Q301" s="242"/>
      <c r="R301" s="242"/>
      <c r="S301" s="242"/>
      <c r="T301" s="243"/>
      <c r="U301" s="243"/>
      <c r="V301" s="243"/>
      <c r="W301" s="243"/>
      <c r="X301" s="243"/>
      <c r="Y301" s="244"/>
      <c r="Z301" s="148"/>
    </row>
    <row r="302" spans="1:26" ht="20.100000000000001" customHeight="1" x14ac:dyDescent="0.15">
      <c r="B302" s="148"/>
      <c r="E302" s="258"/>
      <c r="F302" s="259"/>
      <c r="G302" s="259"/>
      <c r="H302" s="259"/>
      <c r="I302" s="260"/>
      <c r="J302" s="261" t="s">
        <v>184</v>
      </c>
      <c r="K302" s="262"/>
      <c r="L302" s="262"/>
      <c r="M302" s="262"/>
      <c r="N302" s="262"/>
      <c r="O302" s="263"/>
      <c r="P302" s="3"/>
      <c r="Q302" s="242"/>
      <c r="R302" s="242"/>
      <c r="S302" s="242"/>
      <c r="T302" s="243"/>
      <c r="U302" s="243"/>
      <c r="V302" s="243"/>
      <c r="W302" s="243"/>
      <c r="X302" s="243"/>
      <c r="Y302" s="244"/>
      <c r="Z302" s="148"/>
    </row>
    <row r="303" spans="1:26" ht="20.100000000000001" customHeight="1" x14ac:dyDescent="0.15">
      <c r="B303" s="148"/>
      <c r="E303" s="258"/>
      <c r="F303" s="259"/>
      <c r="G303" s="259"/>
      <c r="H303" s="259"/>
      <c r="I303" s="260"/>
      <c r="J303" s="261" t="s">
        <v>185</v>
      </c>
      <c r="K303" s="262"/>
      <c r="L303" s="262"/>
      <c r="M303" s="262"/>
      <c r="N303" s="262"/>
      <c r="O303" s="263"/>
      <c r="P303" s="3"/>
      <c r="Q303" s="242"/>
      <c r="R303" s="242"/>
      <c r="S303" s="242"/>
      <c r="T303" s="243"/>
      <c r="U303" s="243"/>
      <c r="V303" s="243"/>
      <c r="W303" s="243"/>
      <c r="X303" s="243"/>
      <c r="Y303" s="244"/>
      <c r="Z303" s="148"/>
    </row>
    <row r="304" spans="1:26" ht="45" customHeight="1" x14ac:dyDescent="0.15">
      <c r="A304" s="79">
        <f>IFERROR(IF(AND($P304="○",TRIM($Q304)=""),1001,0),3)</f>
        <v>0</v>
      </c>
      <c r="B304" s="148"/>
      <c r="E304" s="264"/>
      <c r="F304" s="265"/>
      <c r="G304" s="265"/>
      <c r="H304" s="265"/>
      <c r="I304" s="266"/>
      <c r="J304" s="261" t="s">
        <v>186</v>
      </c>
      <c r="K304" s="262"/>
      <c r="L304" s="262"/>
      <c r="M304" s="262"/>
      <c r="N304" s="262"/>
      <c r="O304" s="263"/>
      <c r="P304" s="3"/>
      <c r="Q304" s="34"/>
      <c r="R304" s="35"/>
      <c r="S304" s="36"/>
      <c r="T304" s="243"/>
      <c r="U304" s="243"/>
      <c r="V304" s="243"/>
      <c r="W304" s="243"/>
      <c r="X304" s="243"/>
      <c r="Y304" s="244"/>
      <c r="Z304" s="148"/>
    </row>
    <row r="305" spans="1:26" ht="20.100000000000001" customHeight="1" x14ac:dyDescent="0.15">
      <c r="B305" s="148"/>
      <c r="E305" s="270" t="s">
        <v>246</v>
      </c>
      <c r="F305" s="271"/>
      <c r="G305" s="271"/>
      <c r="H305" s="271"/>
      <c r="I305" s="272"/>
      <c r="J305" s="261" t="s">
        <v>187</v>
      </c>
      <c r="K305" s="262"/>
      <c r="L305" s="262"/>
      <c r="M305" s="262"/>
      <c r="N305" s="262"/>
      <c r="O305" s="263"/>
      <c r="P305" s="3"/>
      <c r="Q305" s="242"/>
      <c r="R305" s="242"/>
      <c r="S305" s="242"/>
      <c r="T305" s="243"/>
      <c r="U305" s="243"/>
      <c r="V305" s="243"/>
      <c r="W305" s="243"/>
      <c r="X305" s="243"/>
      <c r="Y305" s="244"/>
      <c r="Z305" s="148"/>
    </row>
    <row r="306" spans="1:26" ht="20.100000000000001" customHeight="1" x14ac:dyDescent="0.15">
      <c r="B306" s="148"/>
      <c r="E306" s="264"/>
      <c r="F306" s="265"/>
      <c r="G306" s="265"/>
      <c r="H306" s="265"/>
      <c r="I306" s="266"/>
      <c r="J306" s="261" t="s">
        <v>188</v>
      </c>
      <c r="K306" s="262"/>
      <c r="L306" s="262"/>
      <c r="M306" s="262"/>
      <c r="N306" s="262"/>
      <c r="O306" s="263"/>
      <c r="P306" s="3"/>
      <c r="Q306" s="242"/>
      <c r="R306" s="242"/>
      <c r="S306" s="242"/>
      <c r="T306" s="243"/>
      <c r="U306" s="243"/>
      <c r="V306" s="243"/>
      <c r="W306" s="243"/>
      <c r="X306" s="243"/>
      <c r="Y306" s="244"/>
      <c r="Z306" s="148"/>
    </row>
    <row r="307" spans="1:26" ht="20.100000000000001" customHeight="1" x14ac:dyDescent="0.15">
      <c r="B307" s="148"/>
      <c r="E307" s="270" t="s">
        <v>247</v>
      </c>
      <c r="F307" s="271"/>
      <c r="G307" s="271"/>
      <c r="H307" s="271"/>
      <c r="I307" s="272"/>
      <c r="J307" s="261" t="s">
        <v>189</v>
      </c>
      <c r="K307" s="262"/>
      <c r="L307" s="262"/>
      <c r="M307" s="262"/>
      <c r="N307" s="262"/>
      <c r="O307" s="263"/>
      <c r="P307" s="3"/>
      <c r="Q307" s="242"/>
      <c r="R307" s="242"/>
      <c r="S307" s="242"/>
      <c r="T307" s="243"/>
      <c r="U307" s="243"/>
      <c r="V307" s="243"/>
      <c r="W307" s="243"/>
      <c r="X307" s="243"/>
      <c r="Y307" s="244"/>
      <c r="Z307" s="148"/>
    </row>
    <row r="308" spans="1:26" ht="20.100000000000001" customHeight="1" x14ac:dyDescent="0.15">
      <c r="B308" s="148"/>
      <c r="E308" s="258"/>
      <c r="F308" s="259"/>
      <c r="G308" s="259"/>
      <c r="H308" s="259"/>
      <c r="I308" s="260"/>
      <c r="J308" s="261" t="s">
        <v>190</v>
      </c>
      <c r="K308" s="262"/>
      <c r="L308" s="262"/>
      <c r="M308" s="262"/>
      <c r="N308" s="262"/>
      <c r="O308" s="263"/>
      <c r="P308" s="3"/>
      <c r="Q308" s="242"/>
      <c r="R308" s="242"/>
      <c r="S308" s="242"/>
      <c r="T308" s="243"/>
      <c r="U308" s="243"/>
      <c r="V308" s="243"/>
      <c r="W308" s="243"/>
      <c r="X308" s="243"/>
      <c r="Y308" s="244"/>
      <c r="Z308" s="148"/>
    </row>
    <row r="309" spans="1:26" ht="20.100000000000001" customHeight="1" x14ac:dyDescent="0.15">
      <c r="B309" s="148"/>
      <c r="E309" s="264"/>
      <c r="F309" s="265"/>
      <c r="G309" s="265"/>
      <c r="H309" s="265"/>
      <c r="I309" s="266"/>
      <c r="J309" s="261" t="s">
        <v>191</v>
      </c>
      <c r="K309" s="262"/>
      <c r="L309" s="262"/>
      <c r="M309" s="262"/>
      <c r="N309" s="262"/>
      <c r="O309" s="263"/>
      <c r="P309" s="3"/>
      <c r="Q309" s="242"/>
      <c r="R309" s="242"/>
      <c r="S309" s="242"/>
      <c r="T309" s="243"/>
      <c r="U309" s="243"/>
      <c r="V309" s="243"/>
      <c r="W309" s="243"/>
      <c r="X309" s="243"/>
      <c r="Y309" s="244"/>
      <c r="Z309" s="148"/>
    </row>
    <row r="310" spans="1:26" ht="20.100000000000001" customHeight="1" x14ac:dyDescent="0.15">
      <c r="B310" s="148"/>
      <c r="E310" s="270" t="s">
        <v>248</v>
      </c>
      <c r="F310" s="271"/>
      <c r="G310" s="271"/>
      <c r="H310" s="271"/>
      <c r="I310" s="272"/>
      <c r="J310" s="261" t="s">
        <v>192</v>
      </c>
      <c r="K310" s="262"/>
      <c r="L310" s="262"/>
      <c r="M310" s="262"/>
      <c r="N310" s="262"/>
      <c r="O310" s="263"/>
      <c r="P310" s="3"/>
      <c r="Q310" s="242"/>
      <c r="R310" s="242"/>
      <c r="S310" s="242"/>
      <c r="T310" s="243"/>
      <c r="U310" s="243"/>
      <c r="V310" s="243"/>
      <c r="W310" s="243"/>
      <c r="X310" s="243"/>
      <c r="Y310" s="244"/>
      <c r="Z310" s="148"/>
    </row>
    <row r="311" spans="1:26" ht="20.100000000000001" customHeight="1" x14ac:dyDescent="0.15">
      <c r="B311" s="148"/>
      <c r="E311" s="258"/>
      <c r="F311" s="259"/>
      <c r="G311" s="259"/>
      <c r="H311" s="259"/>
      <c r="I311" s="260"/>
      <c r="J311" s="261" t="s">
        <v>193</v>
      </c>
      <c r="K311" s="262"/>
      <c r="L311" s="262"/>
      <c r="M311" s="262"/>
      <c r="N311" s="262"/>
      <c r="O311" s="263"/>
      <c r="P311" s="3"/>
      <c r="Q311" s="242"/>
      <c r="R311" s="242"/>
      <c r="S311" s="242"/>
      <c r="T311" s="243"/>
      <c r="U311" s="243"/>
      <c r="V311" s="243"/>
      <c r="W311" s="243"/>
      <c r="X311" s="243"/>
      <c r="Y311" s="244"/>
      <c r="Z311" s="148"/>
    </row>
    <row r="312" spans="1:26" ht="20.100000000000001" customHeight="1" x14ac:dyDescent="0.15">
      <c r="B312" s="148"/>
      <c r="E312" s="258"/>
      <c r="F312" s="259"/>
      <c r="G312" s="259"/>
      <c r="H312" s="259"/>
      <c r="I312" s="260"/>
      <c r="J312" s="261" t="s">
        <v>194</v>
      </c>
      <c r="K312" s="262"/>
      <c r="L312" s="262"/>
      <c r="M312" s="262"/>
      <c r="N312" s="262"/>
      <c r="O312" s="263"/>
      <c r="P312" s="3"/>
      <c r="Q312" s="242"/>
      <c r="R312" s="242"/>
      <c r="S312" s="242"/>
      <c r="T312" s="243"/>
      <c r="U312" s="243"/>
      <c r="V312" s="243"/>
      <c r="W312" s="243"/>
      <c r="X312" s="243"/>
      <c r="Y312" s="244"/>
      <c r="Z312" s="148"/>
    </row>
    <row r="313" spans="1:26" ht="20.100000000000001" customHeight="1" x14ac:dyDescent="0.15">
      <c r="B313" s="148"/>
      <c r="E313" s="258"/>
      <c r="F313" s="259"/>
      <c r="G313" s="259"/>
      <c r="H313" s="259"/>
      <c r="I313" s="260"/>
      <c r="J313" s="261" t="s">
        <v>195</v>
      </c>
      <c r="K313" s="262"/>
      <c r="L313" s="262"/>
      <c r="M313" s="262"/>
      <c r="N313" s="262"/>
      <c r="O313" s="263"/>
      <c r="P313" s="3"/>
      <c r="Q313" s="242"/>
      <c r="R313" s="242"/>
      <c r="S313" s="242"/>
      <c r="T313" s="243"/>
      <c r="U313" s="243"/>
      <c r="V313" s="243"/>
      <c r="W313" s="243"/>
      <c r="X313" s="243"/>
      <c r="Y313" s="244"/>
      <c r="Z313" s="148"/>
    </row>
    <row r="314" spans="1:26" ht="45" customHeight="1" x14ac:dyDescent="0.15">
      <c r="A314" s="79">
        <f>IFERROR(IF(AND($P314="○",TRIM($Q314)=""),1001,0),3)</f>
        <v>0</v>
      </c>
      <c r="B314" s="148"/>
      <c r="E314" s="264"/>
      <c r="F314" s="265"/>
      <c r="G314" s="265"/>
      <c r="H314" s="265"/>
      <c r="I314" s="266"/>
      <c r="J314" s="261" t="s">
        <v>196</v>
      </c>
      <c r="K314" s="262"/>
      <c r="L314" s="262"/>
      <c r="M314" s="262"/>
      <c r="N314" s="262"/>
      <c r="O314" s="263"/>
      <c r="P314" s="3"/>
      <c r="Q314" s="34"/>
      <c r="R314" s="35"/>
      <c r="S314" s="36"/>
      <c r="T314" s="243"/>
      <c r="U314" s="243"/>
      <c r="V314" s="243"/>
      <c r="W314" s="243"/>
      <c r="X314" s="243"/>
      <c r="Y314" s="244"/>
      <c r="Z314" s="148"/>
    </row>
    <row r="315" spans="1:26" ht="20.100000000000001" customHeight="1" x14ac:dyDescent="0.15">
      <c r="B315" s="148"/>
      <c r="E315" s="270" t="s">
        <v>249</v>
      </c>
      <c r="F315" s="271"/>
      <c r="G315" s="271"/>
      <c r="H315" s="271"/>
      <c r="I315" s="272"/>
      <c r="J315" s="261" t="s">
        <v>197</v>
      </c>
      <c r="K315" s="262"/>
      <c r="L315" s="262"/>
      <c r="M315" s="262"/>
      <c r="N315" s="262"/>
      <c r="O315" s="263"/>
      <c r="P315" s="3"/>
      <c r="Q315" s="242"/>
      <c r="R315" s="242"/>
      <c r="S315" s="242"/>
      <c r="T315" s="243"/>
      <c r="U315" s="243"/>
      <c r="V315" s="243"/>
      <c r="W315" s="243"/>
      <c r="X315" s="243"/>
      <c r="Y315" s="244"/>
      <c r="Z315" s="148"/>
    </row>
    <row r="316" spans="1:26" ht="20.100000000000001" customHeight="1" x14ac:dyDescent="0.15">
      <c r="B316" s="148"/>
      <c r="E316" s="264"/>
      <c r="F316" s="265"/>
      <c r="G316" s="265"/>
      <c r="H316" s="265"/>
      <c r="I316" s="266"/>
      <c r="J316" s="261" t="s">
        <v>198</v>
      </c>
      <c r="K316" s="262"/>
      <c r="L316" s="262"/>
      <c r="M316" s="262"/>
      <c r="N316" s="262"/>
      <c r="O316" s="263"/>
      <c r="P316" s="3"/>
      <c r="Q316" s="242"/>
      <c r="R316" s="242"/>
      <c r="S316" s="242"/>
      <c r="T316" s="243"/>
      <c r="U316" s="243"/>
      <c r="V316" s="243"/>
      <c r="W316" s="243"/>
      <c r="X316" s="243"/>
      <c r="Y316" s="244"/>
      <c r="Z316" s="148"/>
    </row>
    <row r="317" spans="1:26" ht="20.100000000000001" customHeight="1" x14ac:dyDescent="0.15">
      <c r="B317" s="148"/>
      <c r="E317" s="270" t="s">
        <v>250</v>
      </c>
      <c r="F317" s="271"/>
      <c r="G317" s="271"/>
      <c r="H317" s="271"/>
      <c r="I317" s="272"/>
      <c r="J317" s="261" t="s">
        <v>333</v>
      </c>
      <c r="K317" s="262"/>
      <c r="L317" s="262"/>
      <c r="M317" s="262"/>
      <c r="N317" s="262"/>
      <c r="O317" s="263"/>
      <c r="P317" s="3"/>
      <c r="Q317" s="242"/>
      <c r="R317" s="242"/>
      <c r="S317" s="242"/>
      <c r="T317" s="243"/>
      <c r="U317" s="243"/>
      <c r="V317" s="243"/>
      <c r="W317" s="243"/>
      <c r="X317" s="243"/>
      <c r="Y317" s="244"/>
      <c r="Z317" s="148"/>
    </row>
    <row r="318" spans="1:26" ht="20.100000000000001" customHeight="1" x14ac:dyDescent="0.15">
      <c r="B318" s="148"/>
      <c r="E318" s="264"/>
      <c r="F318" s="265"/>
      <c r="G318" s="265"/>
      <c r="H318" s="265"/>
      <c r="I318" s="266"/>
      <c r="J318" s="261" t="s">
        <v>199</v>
      </c>
      <c r="K318" s="262"/>
      <c r="L318" s="262"/>
      <c r="M318" s="262"/>
      <c r="N318" s="262"/>
      <c r="O318" s="263"/>
      <c r="P318" s="3"/>
      <c r="Q318" s="242"/>
      <c r="R318" s="242"/>
      <c r="S318" s="242"/>
      <c r="T318" s="243"/>
      <c r="U318" s="243"/>
      <c r="V318" s="243"/>
      <c r="W318" s="243"/>
      <c r="X318" s="243"/>
      <c r="Y318" s="244"/>
      <c r="Z318" s="148"/>
    </row>
    <row r="319" spans="1:26" ht="30" customHeight="1" x14ac:dyDescent="0.15">
      <c r="A319" s="238">
        <f>IFERROR(IF(AND($P319="○",$Y319&lt;&gt;"○"),1001,0),3)</f>
        <v>0</v>
      </c>
      <c r="B319" s="148"/>
      <c r="E319" s="270" t="s">
        <v>251</v>
      </c>
      <c r="F319" s="271"/>
      <c r="G319" s="271"/>
      <c r="H319" s="271"/>
      <c r="I319" s="272"/>
      <c r="J319" s="261" t="s">
        <v>200</v>
      </c>
      <c r="K319" s="262"/>
      <c r="L319" s="262"/>
      <c r="M319" s="262"/>
      <c r="N319" s="262"/>
      <c r="O319" s="263"/>
      <c r="P319" s="3"/>
      <c r="Q319" s="242"/>
      <c r="R319" s="242"/>
      <c r="S319" s="242"/>
      <c r="T319" s="245" t="s">
        <v>222</v>
      </c>
      <c r="U319" s="246"/>
      <c r="V319" s="246"/>
      <c r="W319" s="246"/>
      <c r="X319" s="246"/>
      <c r="Y319" s="4"/>
      <c r="Z319" s="148"/>
    </row>
    <row r="320" spans="1:26" ht="20.100000000000001" customHeight="1" x14ac:dyDescent="0.15">
      <c r="A320" s="238">
        <f>IFERROR(IF(AND($P320="○",$Y320&lt;&gt;"○"),1001,0),3)</f>
        <v>0</v>
      </c>
      <c r="B320" s="148"/>
      <c r="E320" s="258"/>
      <c r="F320" s="259"/>
      <c r="G320" s="259"/>
      <c r="H320" s="259"/>
      <c r="I320" s="260"/>
      <c r="J320" s="261" t="s">
        <v>201</v>
      </c>
      <c r="K320" s="262"/>
      <c r="L320" s="262"/>
      <c r="M320" s="262"/>
      <c r="N320" s="262"/>
      <c r="O320" s="263"/>
      <c r="P320" s="3"/>
      <c r="Q320" s="242"/>
      <c r="R320" s="242"/>
      <c r="S320" s="242"/>
      <c r="T320" s="246" t="s">
        <v>223</v>
      </c>
      <c r="U320" s="246"/>
      <c r="V320" s="246"/>
      <c r="W320" s="246"/>
      <c r="X320" s="246"/>
      <c r="Y320" s="4"/>
      <c r="Z320" s="148"/>
    </row>
    <row r="321" spans="1:26" ht="30" customHeight="1" x14ac:dyDescent="0.15">
      <c r="A321" s="238">
        <f>IFERROR(IF(AND($P321="○",$Y321&lt;&gt;"○"),1001,0),3)</f>
        <v>0</v>
      </c>
      <c r="B321" s="148"/>
      <c r="E321" s="258"/>
      <c r="F321" s="259"/>
      <c r="G321" s="259"/>
      <c r="H321" s="259"/>
      <c r="I321" s="260"/>
      <c r="J321" s="274" t="s">
        <v>202</v>
      </c>
      <c r="K321" s="275"/>
      <c r="L321" s="275"/>
      <c r="M321" s="275"/>
      <c r="N321" s="275"/>
      <c r="O321" s="276"/>
      <c r="P321" s="3"/>
      <c r="Q321" s="242"/>
      <c r="R321" s="242"/>
      <c r="S321" s="242"/>
      <c r="T321" s="245" t="s">
        <v>224</v>
      </c>
      <c r="U321" s="245"/>
      <c r="V321" s="245"/>
      <c r="W321" s="245"/>
      <c r="X321" s="245"/>
      <c r="Y321" s="4"/>
      <c r="Z321" s="148"/>
    </row>
    <row r="322" spans="1:26" ht="20.100000000000001" customHeight="1" x14ac:dyDescent="0.15">
      <c r="A322" s="238">
        <f>IFERROR(IF(AND($P322="○",$Y322&lt;&gt;"○"),1001,0),3)</f>
        <v>0</v>
      </c>
      <c r="B322" s="148"/>
      <c r="E322" s="277" t="s">
        <v>252</v>
      </c>
      <c r="F322" s="241"/>
      <c r="G322" s="241"/>
      <c r="H322" s="241"/>
      <c r="I322" s="241"/>
      <c r="J322" s="278" t="s">
        <v>203</v>
      </c>
      <c r="K322" s="278"/>
      <c r="L322" s="278"/>
      <c r="M322" s="278"/>
      <c r="N322" s="278"/>
      <c r="O322" s="278"/>
      <c r="P322" s="3"/>
      <c r="Q322" s="242"/>
      <c r="R322" s="242"/>
      <c r="S322" s="242"/>
      <c r="T322" s="246" t="s">
        <v>225</v>
      </c>
      <c r="U322" s="246"/>
      <c r="V322" s="246"/>
      <c r="W322" s="246"/>
      <c r="X322" s="246"/>
      <c r="Y322" s="4"/>
      <c r="Z322" s="148"/>
    </row>
    <row r="323" spans="1:26" ht="20.100000000000001" customHeight="1" x14ac:dyDescent="0.15">
      <c r="A323" s="238">
        <f>IFERROR(IF(AND($P323="○",$Y323&lt;&gt;"○"),1001,0),3)</f>
        <v>0</v>
      </c>
      <c r="B323" s="148"/>
      <c r="E323" s="277" t="s">
        <v>253</v>
      </c>
      <c r="F323" s="241"/>
      <c r="G323" s="241"/>
      <c r="H323" s="241"/>
      <c r="I323" s="241"/>
      <c r="J323" s="278" t="s">
        <v>204</v>
      </c>
      <c r="K323" s="278"/>
      <c r="L323" s="278"/>
      <c r="M323" s="278"/>
      <c r="N323" s="278"/>
      <c r="O323" s="278"/>
      <c r="P323" s="3"/>
      <c r="Q323" s="242"/>
      <c r="R323" s="242"/>
      <c r="S323" s="242"/>
      <c r="T323" s="246" t="s">
        <v>226</v>
      </c>
      <c r="U323" s="246"/>
      <c r="V323" s="246"/>
      <c r="W323" s="246"/>
      <c r="X323" s="246"/>
      <c r="Y323" s="4"/>
      <c r="Z323" s="148"/>
    </row>
    <row r="324" spans="1:26" ht="20.100000000000001" customHeight="1" x14ac:dyDescent="0.15">
      <c r="A324" s="238">
        <f>IFERROR(IF(AND($P324="○",$Y324&lt;&gt;"○"),1001,0),3)</f>
        <v>0</v>
      </c>
      <c r="B324" s="148"/>
      <c r="E324" s="277" t="s">
        <v>254</v>
      </c>
      <c r="F324" s="241"/>
      <c r="G324" s="241"/>
      <c r="H324" s="241"/>
      <c r="I324" s="241"/>
      <c r="J324" s="278" t="s">
        <v>205</v>
      </c>
      <c r="K324" s="278"/>
      <c r="L324" s="278"/>
      <c r="M324" s="278"/>
      <c r="N324" s="278"/>
      <c r="O324" s="278"/>
      <c r="P324" s="3"/>
      <c r="Q324" s="242"/>
      <c r="R324" s="242"/>
      <c r="S324" s="242"/>
      <c r="T324" s="246" t="s">
        <v>227</v>
      </c>
      <c r="U324" s="246"/>
      <c r="V324" s="246"/>
      <c r="W324" s="246"/>
      <c r="X324" s="246"/>
      <c r="Y324" s="4"/>
      <c r="Z324" s="148"/>
    </row>
    <row r="325" spans="1:26" ht="30" customHeight="1" x14ac:dyDescent="0.15">
      <c r="B325" s="148"/>
      <c r="E325" s="277" t="s">
        <v>255</v>
      </c>
      <c r="F325" s="241"/>
      <c r="G325" s="241"/>
      <c r="H325" s="241"/>
      <c r="I325" s="241"/>
      <c r="J325" s="278" t="s">
        <v>206</v>
      </c>
      <c r="K325" s="278"/>
      <c r="L325" s="278"/>
      <c r="M325" s="278"/>
      <c r="N325" s="278"/>
      <c r="O325" s="278"/>
      <c r="P325" s="3"/>
      <c r="Q325" s="242"/>
      <c r="R325" s="242"/>
      <c r="S325" s="242"/>
      <c r="T325" s="243"/>
      <c r="U325" s="243"/>
      <c r="V325" s="243"/>
      <c r="W325" s="243"/>
      <c r="X325" s="243"/>
      <c r="Y325" s="244"/>
      <c r="Z325" s="148"/>
    </row>
    <row r="326" spans="1:26" ht="20.100000000000001" customHeight="1" x14ac:dyDescent="0.15">
      <c r="B326" s="148"/>
      <c r="E326" s="277"/>
      <c r="F326" s="241"/>
      <c r="G326" s="241"/>
      <c r="H326" s="241"/>
      <c r="I326" s="241"/>
      <c r="J326" s="278" t="s">
        <v>207</v>
      </c>
      <c r="K326" s="278"/>
      <c r="L326" s="278"/>
      <c r="M326" s="278"/>
      <c r="N326" s="278"/>
      <c r="O326" s="278"/>
      <c r="P326" s="3"/>
      <c r="Q326" s="242"/>
      <c r="R326" s="242"/>
      <c r="S326" s="242"/>
      <c r="T326" s="243"/>
      <c r="U326" s="243"/>
      <c r="V326" s="243"/>
      <c r="W326" s="243"/>
      <c r="X326" s="243"/>
      <c r="Y326" s="244"/>
      <c r="Z326" s="148"/>
    </row>
    <row r="327" spans="1:26" ht="20.100000000000001" customHeight="1" x14ac:dyDescent="0.15">
      <c r="B327" s="148"/>
      <c r="E327" s="277"/>
      <c r="F327" s="241"/>
      <c r="G327" s="241"/>
      <c r="H327" s="241"/>
      <c r="I327" s="241"/>
      <c r="J327" s="278" t="s">
        <v>228</v>
      </c>
      <c r="K327" s="278"/>
      <c r="L327" s="278"/>
      <c r="M327" s="278"/>
      <c r="N327" s="278"/>
      <c r="O327" s="278"/>
      <c r="P327" s="3"/>
      <c r="Q327" s="242"/>
      <c r="R327" s="242"/>
      <c r="S327" s="242"/>
      <c r="T327" s="243"/>
      <c r="U327" s="243"/>
      <c r="V327" s="243"/>
      <c r="W327" s="243"/>
      <c r="X327" s="243"/>
      <c r="Y327" s="244"/>
      <c r="Z327" s="148"/>
    </row>
    <row r="328" spans="1:26" ht="45" customHeight="1" x14ac:dyDescent="0.15">
      <c r="A328" s="79">
        <f>IFERROR(IF(AND($P328="○",TRIM($Q328)=""),1001,0),3)</f>
        <v>0</v>
      </c>
      <c r="B328" s="148"/>
      <c r="E328" s="277"/>
      <c r="F328" s="241"/>
      <c r="G328" s="241"/>
      <c r="H328" s="241"/>
      <c r="I328" s="241"/>
      <c r="J328" s="278" t="s">
        <v>208</v>
      </c>
      <c r="K328" s="278"/>
      <c r="L328" s="278"/>
      <c r="M328" s="278"/>
      <c r="N328" s="278"/>
      <c r="O328" s="278"/>
      <c r="P328" s="3"/>
      <c r="Q328" s="34"/>
      <c r="R328" s="35"/>
      <c r="S328" s="36"/>
      <c r="T328" s="243"/>
      <c r="U328" s="243"/>
      <c r="V328" s="243"/>
      <c r="W328" s="243"/>
      <c r="X328" s="243"/>
      <c r="Y328" s="244"/>
      <c r="Z328" s="148"/>
    </row>
    <row r="329" spans="1:26" ht="20.100000000000001" customHeight="1" x14ac:dyDescent="0.15">
      <c r="B329" s="148"/>
      <c r="E329" s="277" t="s">
        <v>256</v>
      </c>
      <c r="F329" s="241"/>
      <c r="G329" s="241"/>
      <c r="H329" s="241"/>
      <c r="I329" s="241"/>
      <c r="J329" s="278" t="s">
        <v>209</v>
      </c>
      <c r="K329" s="278"/>
      <c r="L329" s="278"/>
      <c r="M329" s="278"/>
      <c r="N329" s="278"/>
      <c r="O329" s="278"/>
      <c r="P329" s="3"/>
      <c r="Q329" s="242"/>
      <c r="R329" s="242"/>
      <c r="S329" s="242"/>
      <c r="T329" s="243"/>
      <c r="U329" s="243"/>
      <c r="V329" s="243"/>
      <c r="W329" s="243"/>
      <c r="X329" s="243"/>
      <c r="Y329" s="244"/>
      <c r="Z329" s="148"/>
    </row>
    <row r="330" spans="1:26" ht="20.100000000000001" customHeight="1" x14ac:dyDescent="0.15">
      <c r="B330" s="148"/>
      <c r="E330" s="277"/>
      <c r="F330" s="241"/>
      <c r="G330" s="241"/>
      <c r="H330" s="241"/>
      <c r="I330" s="241"/>
      <c r="J330" s="278" t="s">
        <v>210</v>
      </c>
      <c r="K330" s="278"/>
      <c r="L330" s="278"/>
      <c r="M330" s="278"/>
      <c r="N330" s="278"/>
      <c r="O330" s="278"/>
      <c r="P330" s="3"/>
      <c r="Q330" s="242"/>
      <c r="R330" s="242"/>
      <c r="S330" s="242"/>
      <c r="T330" s="243"/>
      <c r="U330" s="243"/>
      <c r="V330" s="243"/>
      <c r="W330" s="243"/>
      <c r="X330" s="243"/>
      <c r="Y330" s="244"/>
      <c r="Z330" s="148"/>
    </row>
    <row r="331" spans="1:26" ht="45" customHeight="1" x14ac:dyDescent="0.15">
      <c r="A331" s="79">
        <f>IFERROR(IF(AND($P331="○",TRIM($Q331)=""),1001,0),3)</f>
        <v>0</v>
      </c>
      <c r="B331" s="148"/>
      <c r="E331" s="277"/>
      <c r="F331" s="241"/>
      <c r="G331" s="241"/>
      <c r="H331" s="241"/>
      <c r="I331" s="241"/>
      <c r="J331" s="278" t="s">
        <v>211</v>
      </c>
      <c r="K331" s="278"/>
      <c r="L331" s="278"/>
      <c r="M331" s="278"/>
      <c r="N331" s="278"/>
      <c r="O331" s="278"/>
      <c r="P331" s="3"/>
      <c r="Q331" s="34"/>
      <c r="R331" s="35"/>
      <c r="S331" s="36"/>
      <c r="T331" s="243"/>
      <c r="U331" s="243"/>
      <c r="V331" s="243"/>
      <c r="W331" s="243"/>
      <c r="X331" s="243"/>
      <c r="Y331" s="244"/>
      <c r="Z331" s="148"/>
    </row>
    <row r="332" spans="1:26" ht="20.100000000000001" customHeight="1" x14ac:dyDescent="0.15">
      <c r="B332" s="148"/>
      <c r="E332" s="277" t="s">
        <v>257</v>
      </c>
      <c r="F332" s="241"/>
      <c r="G332" s="241"/>
      <c r="H332" s="241"/>
      <c r="I332" s="241"/>
      <c r="J332" s="278" t="s">
        <v>212</v>
      </c>
      <c r="K332" s="278"/>
      <c r="L332" s="278"/>
      <c r="M332" s="278"/>
      <c r="N332" s="278"/>
      <c r="O332" s="278"/>
      <c r="P332" s="3"/>
      <c r="Q332" s="242"/>
      <c r="R332" s="242"/>
      <c r="S332" s="242"/>
      <c r="T332" s="243"/>
      <c r="U332" s="243"/>
      <c r="V332" s="243"/>
      <c r="W332" s="243"/>
      <c r="X332" s="243"/>
      <c r="Y332" s="244"/>
      <c r="Z332" s="148"/>
    </row>
    <row r="333" spans="1:26" ht="45" customHeight="1" x14ac:dyDescent="0.15">
      <c r="A333" s="79">
        <f>IFERROR(IF(AND($P333="○",TRIM($Q333)=""),1001,0),3)</f>
        <v>0</v>
      </c>
      <c r="B333" s="148"/>
      <c r="E333" s="279" t="s">
        <v>258</v>
      </c>
      <c r="F333" s="249"/>
      <c r="G333" s="249"/>
      <c r="H333" s="249"/>
      <c r="I333" s="249"/>
      <c r="J333" s="280" t="s">
        <v>213</v>
      </c>
      <c r="K333" s="280"/>
      <c r="L333" s="280"/>
      <c r="M333" s="280"/>
      <c r="N333" s="280"/>
      <c r="O333" s="280"/>
      <c r="P333" s="5"/>
      <c r="Q333" s="68"/>
      <c r="R333" s="69"/>
      <c r="S333" s="70"/>
      <c r="T333" s="250"/>
      <c r="U333" s="250"/>
      <c r="V333" s="250"/>
      <c r="W333" s="250"/>
      <c r="X333" s="250"/>
      <c r="Y333" s="251"/>
      <c r="Z333" s="148"/>
    </row>
    <row r="334" spans="1:26" ht="20.100000000000001" customHeight="1" x14ac:dyDescent="0.15">
      <c r="B334" s="148"/>
      <c r="E334" s="281" t="s">
        <v>232</v>
      </c>
      <c r="F334" s="223" t="s">
        <v>229</v>
      </c>
      <c r="Z334" s="148"/>
    </row>
    <row r="335" spans="1:26" ht="20.100000000000001" customHeight="1" x14ac:dyDescent="0.15">
      <c r="B335" s="148"/>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282"/>
    </row>
    <row r="336" spans="1:26" ht="20.100000000000001" customHeight="1" x14ac:dyDescent="0.15"/>
    <row r="337" spans="1:26" ht="20.100000000000001" customHeight="1" x14ac:dyDescent="0.15">
      <c r="A337" s="79"/>
      <c r="B337" s="79"/>
      <c r="C337" s="105"/>
      <c r="D337" s="105"/>
      <c r="E337" s="105"/>
      <c r="F337" s="105"/>
      <c r="G337" s="105"/>
      <c r="H337" s="105"/>
      <c r="I337" s="283"/>
      <c r="J337" s="129"/>
      <c r="K337" s="129"/>
      <c r="L337" s="129"/>
      <c r="M337" s="129"/>
      <c r="N337" s="129"/>
      <c r="O337" s="129"/>
      <c r="P337" s="129"/>
      <c r="Q337" s="129"/>
      <c r="R337" s="129"/>
      <c r="S337" s="129"/>
      <c r="T337" s="129"/>
      <c r="U337" s="129"/>
      <c r="V337" s="105"/>
    </row>
    <row r="338" spans="1:26" ht="20.100000000000001" customHeight="1" x14ac:dyDescent="0.15">
      <c r="A338" s="79"/>
      <c r="B338" s="79"/>
      <c r="C338" s="92" t="s">
        <v>260</v>
      </c>
      <c r="D338" s="93"/>
      <c r="E338" s="93"/>
      <c r="F338" s="93"/>
      <c r="G338" s="93"/>
      <c r="H338" s="94"/>
      <c r="I338" s="126"/>
    </row>
    <row r="339" spans="1:26" ht="20.100000000000001" customHeight="1" x14ac:dyDescent="0.15">
      <c r="A339" s="79"/>
      <c r="B339" s="79"/>
      <c r="C339" s="95"/>
      <c r="D339" s="96"/>
      <c r="E339" s="96"/>
      <c r="F339" s="96"/>
      <c r="G339" s="96"/>
      <c r="H339" s="96"/>
      <c r="I339" s="140"/>
      <c r="J339" s="97"/>
      <c r="K339" s="97"/>
      <c r="L339" s="97"/>
      <c r="M339" s="97"/>
      <c r="N339" s="97"/>
      <c r="O339" s="97"/>
      <c r="P339" s="97"/>
      <c r="Q339" s="97"/>
      <c r="R339" s="97"/>
      <c r="S339" s="97"/>
      <c r="T339" s="97"/>
      <c r="U339" s="97"/>
      <c r="V339" s="97"/>
      <c r="W339" s="97"/>
      <c r="X339" s="97"/>
      <c r="Y339" s="97"/>
      <c r="Z339" s="284"/>
    </row>
    <row r="340" spans="1:26" ht="20.100000000000001" customHeight="1" x14ac:dyDescent="0.15">
      <c r="A340" s="79">
        <f>IFERROR(IF(SUM(役員情報入力シート!$A9:$A58)&lt;&gt;0,1001,0),3)</f>
        <v>1001</v>
      </c>
      <c r="B340" s="310"/>
      <c r="C340" s="99"/>
      <c r="D340" s="147" t="s">
        <v>271</v>
      </c>
      <c r="E340" s="105"/>
      <c r="F340" s="105"/>
      <c r="G340" s="105"/>
      <c r="H340" s="105"/>
      <c r="I340" s="285"/>
      <c r="J340" s="129"/>
      <c r="K340" s="129"/>
      <c r="L340" s="129"/>
      <c r="M340" s="129"/>
      <c r="N340" s="129"/>
      <c r="O340" s="129"/>
      <c r="P340" s="129"/>
      <c r="Q340" s="129"/>
      <c r="R340" s="129"/>
      <c r="S340" s="129"/>
      <c r="T340" s="129"/>
      <c r="U340" s="129"/>
      <c r="V340" s="105"/>
      <c r="W340" s="129"/>
      <c r="X340" s="129"/>
      <c r="Y340" s="129"/>
      <c r="Z340" s="148"/>
    </row>
    <row r="341" spans="1:26" ht="20.100000000000001" customHeight="1" x14ac:dyDescent="0.15">
      <c r="A341" s="79"/>
      <c r="B341" s="79"/>
      <c r="C341" s="119"/>
      <c r="D341" s="120"/>
      <c r="E341" s="120"/>
      <c r="F341" s="120"/>
      <c r="G341" s="120"/>
      <c r="H341" s="120"/>
      <c r="I341" s="286"/>
      <c r="J341" s="287"/>
      <c r="K341" s="287"/>
      <c r="L341" s="287"/>
      <c r="M341" s="287"/>
      <c r="N341" s="287"/>
      <c r="O341" s="287"/>
      <c r="P341" s="287"/>
      <c r="Q341" s="287"/>
      <c r="R341" s="287"/>
      <c r="S341" s="287"/>
      <c r="T341" s="287"/>
      <c r="U341" s="287"/>
      <c r="V341" s="120"/>
      <c r="W341" s="287"/>
      <c r="X341" s="287"/>
      <c r="Y341" s="287"/>
      <c r="Z341" s="282"/>
    </row>
    <row r="342" spans="1:26" ht="20.100000000000001" customHeight="1" x14ac:dyDescent="0.15">
      <c r="A342" s="79"/>
      <c r="B342" s="79"/>
      <c r="C342" s="105"/>
      <c r="D342" s="105"/>
      <c r="E342" s="105"/>
      <c r="F342" s="105"/>
      <c r="G342" s="105"/>
      <c r="H342" s="105"/>
      <c r="I342" s="283"/>
      <c r="J342" s="129"/>
      <c r="K342" s="129"/>
      <c r="L342" s="129"/>
      <c r="M342" s="129"/>
      <c r="N342" s="129"/>
      <c r="O342" s="129"/>
      <c r="P342" s="129"/>
      <c r="Q342" s="129"/>
      <c r="R342" s="129"/>
      <c r="S342" s="129"/>
      <c r="T342" s="129"/>
      <c r="U342" s="129"/>
      <c r="V342" s="105"/>
      <c r="W342" s="129"/>
      <c r="X342" s="129"/>
      <c r="Y342" s="129"/>
    </row>
  </sheetData>
  <sheetProtection algorithmName="SHA-512" hashValue="AafDR0tHrhRoF+16VKXXddqH7JP0e3Wq1wcubAc/QVtk8bX/MY6TaFp2zosqWFSrpOmzHuatoe8HaO8vyhgglg==" saltValue="sxAZeondYOqU6By40bMKhw==" spinCount="100000" sheet="1" objects="1" scenarios="1"/>
  <dataConsolidate/>
  <mergeCells count="493">
    <mergeCell ref="Q322:S322"/>
    <mergeCell ref="Q323:S323"/>
    <mergeCell ref="J321:O321"/>
    <mergeCell ref="Q321:S321"/>
    <mergeCell ref="Q317:S317"/>
    <mergeCell ref="C338:H338"/>
    <mergeCell ref="E332:I332"/>
    <mergeCell ref="E333:I333"/>
    <mergeCell ref="J322:O322"/>
    <mergeCell ref="J323:O323"/>
    <mergeCell ref="J324:O324"/>
    <mergeCell ref="J325:O325"/>
    <mergeCell ref="J326:O326"/>
    <mergeCell ref="J327:O327"/>
    <mergeCell ref="Q325:S325"/>
    <mergeCell ref="Q326:S326"/>
    <mergeCell ref="Q327:S327"/>
    <mergeCell ref="Q324:S324"/>
    <mergeCell ref="T322:X322"/>
    <mergeCell ref="T323:X323"/>
    <mergeCell ref="T324:X324"/>
    <mergeCell ref="T325:X325"/>
    <mergeCell ref="T326:X326"/>
    <mergeCell ref="T327:X327"/>
    <mergeCell ref="T328:X328"/>
    <mergeCell ref="T329:X329"/>
    <mergeCell ref="T330:X330"/>
    <mergeCell ref="T331:X331"/>
    <mergeCell ref="T332:X332"/>
    <mergeCell ref="T333:X333"/>
    <mergeCell ref="J330:O330"/>
    <mergeCell ref="J331:O331"/>
    <mergeCell ref="J332:O332"/>
    <mergeCell ref="J333:O333"/>
    <mergeCell ref="Q328:S328"/>
    <mergeCell ref="Q331:S331"/>
    <mergeCell ref="Q332:S332"/>
    <mergeCell ref="J328:O328"/>
    <mergeCell ref="J329:O329"/>
    <mergeCell ref="Q329:S329"/>
    <mergeCell ref="Q330:S330"/>
    <mergeCell ref="Q333:S333"/>
    <mergeCell ref="E310:I314"/>
    <mergeCell ref="E315:I316"/>
    <mergeCell ref="E317:I318"/>
    <mergeCell ref="E319:I321"/>
    <mergeCell ref="E325:I328"/>
    <mergeCell ref="E329:I331"/>
    <mergeCell ref="E322:I322"/>
    <mergeCell ref="E323:I323"/>
    <mergeCell ref="E324:I324"/>
    <mergeCell ref="T321:X321"/>
    <mergeCell ref="J319:O319"/>
    <mergeCell ref="Q319:S319"/>
    <mergeCell ref="T319:X319"/>
    <mergeCell ref="J320:O320"/>
    <mergeCell ref="Q320:S320"/>
    <mergeCell ref="T320:X320"/>
    <mergeCell ref="T312:X312"/>
    <mergeCell ref="J313:O313"/>
    <mergeCell ref="Q313:S313"/>
    <mergeCell ref="T313:X313"/>
    <mergeCell ref="J314:O314"/>
    <mergeCell ref="Q314:S314"/>
    <mergeCell ref="T314:X314"/>
    <mergeCell ref="J318:O318"/>
    <mergeCell ref="Q318:S318"/>
    <mergeCell ref="T318:X318"/>
    <mergeCell ref="J315:O315"/>
    <mergeCell ref="Q315:S315"/>
    <mergeCell ref="T315:X315"/>
    <mergeCell ref="J316:O316"/>
    <mergeCell ref="Q316:S316"/>
    <mergeCell ref="T316:X316"/>
    <mergeCell ref="J317:O317"/>
    <mergeCell ref="T317:X317"/>
    <mergeCell ref="Q310:S310"/>
    <mergeCell ref="T310:X310"/>
    <mergeCell ref="J305:O305"/>
    <mergeCell ref="Q305:S305"/>
    <mergeCell ref="T305:X305"/>
    <mergeCell ref="J306:O306"/>
    <mergeCell ref="Q306:S306"/>
    <mergeCell ref="T306:X306"/>
    <mergeCell ref="J307:O307"/>
    <mergeCell ref="Q307:S307"/>
    <mergeCell ref="T307:X307"/>
    <mergeCell ref="J311:O311"/>
    <mergeCell ref="Q311:S311"/>
    <mergeCell ref="T311:X311"/>
    <mergeCell ref="J312:O312"/>
    <mergeCell ref="Q312:S312"/>
    <mergeCell ref="J310:O310"/>
    <mergeCell ref="J301:O301"/>
    <mergeCell ref="Q301:S301"/>
    <mergeCell ref="T301:X301"/>
    <mergeCell ref="J302:O302"/>
    <mergeCell ref="Q302:S302"/>
    <mergeCell ref="T302:X302"/>
    <mergeCell ref="J303:O303"/>
    <mergeCell ref="Q303:S303"/>
    <mergeCell ref="T303:X303"/>
    <mergeCell ref="E305:I306"/>
    <mergeCell ref="E297:I304"/>
    <mergeCell ref="E307:I309"/>
    <mergeCell ref="J298:O298"/>
    <mergeCell ref="Q298:S298"/>
    <mergeCell ref="T298:X298"/>
    <mergeCell ref="J299:O299"/>
    <mergeCell ref="Q299:S299"/>
    <mergeCell ref="T299:X299"/>
    <mergeCell ref="J300:O300"/>
    <mergeCell ref="Q300:S300"/>
    <mergeCell ref="T300:X300"/>
    <mergeCell ref="J297:O297"/>
    <mergeCell ref="Q297:S297"/>
    <mergeCell ref="T297:X297"/>
    <mergeCell ref="J304:O304"/>
    <mergeCell ref="Q304:S304"/>
    <mergeCell ref="T304:X304"/>
    <mergeCell ref="J308:O308"/>
    <mergeCell ref="Q308:S308"/>
    <mergeCell ref="T308:X308"/>
    <mergeCell ref="J309:O309"/>
    <mergeCell ref="Q309:S309"/>
    <mergeCell ref="T309:X309"/>
    <mergeCell ref="J296:O296"/>
    <mergeCell ref="Q296:S296"/>
    <mergeCell ref="T296:X296"/>
    <mergeCell ref="Q288:S288"/>
    <mergeCell ref="E291:I296"/>
    <mergeCell ref="J293:O293"/>
    <mergeCell ref="Q293:S293"/>
    <mergeCell ref="T293:X293"/>
    <mergeCell ref="J294:O294"/>
    <mergeCell ref="Q294:S294"/>
    <mergeCell ref="T294:X294"/>
    <mergeCell ref="J295:O295"/>
    <mergeCell ref="Q295:S295"/>
    <mergeCell ref="T295:X295"/>
    <mergeCell ref="J291:O291"/>
    <mergeCell ref="Q291:S291"/>
    <mergeCell ref="T291:X291"/>
    <mergeCell ref="J292:O292"/>
    <mergeCell ref="Q292:S292"/>
    <mergeCell ref="T292:X292"/>
    <mergeCell ref="Q281:S281"/>
    <mergeCell ref="Q282:S282"/>
    <mergeCell ref="T288:X288"/>
    <mergeCell ref="J289:O289"/>
    <mergeCell ref="Q289:S289"/>
    <mergeCell ref="T289:X289"/>
    <mergeCell ref="J290:O290"/>
    <mergeCell ref="Q290:S290"/>
    <mergeCell ref="T290:X290"/>
    <mergeCell ref="J288:O288"/>
    <mergeCell ref="J275:O275"/>
    <mergeCell ref="J279:O279"/>
    <mergeCell ref="J281:O281"/>
    <mergeCell ref="J286:O286"/>
    <mergeCell ref="J262:O262"/>
    <mergeCell ref="J263:O263"/>
    <mergeCell ref="J265:O265"/>
    <mergeCell ref="J266:O266"/>
    <mergeCell ref="J267:O267"/>
    <mergeCell ref="T275:X275"/>
    <mergeCell ref="J276:O276"/>
    <mergeCell ref="T276:X276"/>
    <mergeCell ref="J277:O277"/>
    <mergeCell ref="T277:X277"/>
    <mergeCell ref="J278:O278"/>
    <mergeCell ref="T278:X278"/>
    <mergeCell ref="T270:X270"/>
    <mergeCell ref="T271:X271"/>
    <mergeCell ref="Q275:S275"/>
    <mergeCell ref="Q276:S276"/>
    <mergeCell ref="Q277:S277"/>
    <mergeCell ref="Q278:S278"/>
    <mergeCell ref="T279:X279"/>
    <mergeCell ref="T280:X280"/>
    <mergeCell ref="J280:O280"/>
    <mergeCell ref="Q255:S255"/>
    <mergeCell ref="Q256:S256"/>
    <mergeCell ref="Q257:S257"/>
    <mergeCell ref="Q258:S258"/>
    <mergeCell ref="Q259:S259"/>
    <mergeCell ref="T256:X256"/>
    <mergeCell ref="T258:X258"/>
    <mergeCell ref="T259:X259"/>
    <mergeCell ref="T260:X260"/>
    <mergeCell ref="T261:X261"/>
    <mergeCell ref="T262:X262"/>
    <mergeCell ref="T263:X263"/>
    <mergeCell ref="T264:X264"/>
    <mergeCell ref="Q271:S271"/>
    <mergeCell ref="Q264:S264"/>
    <mergeCell ref="T265:X265"/>
    <mergeCell ref="T266:X266"/>
    <mergeCell ref="T267:X267"/>
    <mergeCell ref="T268:X268"/>
    <mergeCell ref="T269:X269"/>
    <mergeCell ref="J261:O261"/>
    <mergeCell ref="T281:X281"/>
    <mergeCell ref="J282:O282"/>
    <mergeCell ref="T282:X282"/>
    <mergeCell ref="Q243:S243"/>
    <mergeCell ref="Q244:S244"/>
    <mergeCell ref="Q245:S245"/>
    <mergeCell ref="Q246:S246"/>
    <mergeCell ref="Q247:S247"/>
    <mergeCell ref="T272:X272"/>
    <mergeCell ref="J268:O268"/>
    <mergeCell ref="J269:O269"/>
    <mergeCell ref="J270:O270"/>
    <mergeCell ref="J271:O271"/>
    <mergeCell ref="J272:O272"/>
    <mergeCell ref="Q265:S265"/>
    <mergeCell ref="Q266:S266"/>
    <mergeCell ref="Q267:S267"/>
    <mergeCell ref="Q268:S268"/>
    <mergeCell ref="Q269:S269"/>
    <mergeCell ref="Q270:S270"/>
    <mergeCell ref="Q272:S272"/>
    <mergeCell ref="T247:X247"/>
    <mergeCell ref="T248:X248"/>
    <mergeCell ref="J260:O260"/>
    <mergeCell ref="T283:X283"/>
    <mergeCell ref="J284:O284"/>
    <mergeCell ref="T284:X284"/>
    <mergeCell ref="J285:O285"/>
    <mergeCell ref="T285:X285"/>
    <mergeCell ref="Q284:S284"/>
    <mergeCell ref="Q285:S285"/>
    <mergeCell ref="J287:O287"/>
    <mergeCell ref="T287:X287"/>
    <mergeCell ref="Q283:S283"/>
    <mergeCell ref="E282:I288"/>
    <mergeCell ref="E289:I290"/>
    <mergeCell ref="T251:X251"/>
    <mergeCell ref="T254:X254"/>
    <mergeCell ref="T255:X255"/>
    <mergeCell ref="J251:O251"/>
    <mergeCell ref="J252:O252"/>
    <mergeCell ref="J253:O253"/>
    <mergeCell ref="J254:O254"/>
    <mergeCell ref="J255:O255"/>
    <mergeCell ref="J256:O256"/>
    <mergeCell ref="Q251:S251"/>
    <mergeCell ref="Q252:S252"/>
    <mergeCell ref="Q253:S253"/>
    <mergeCell ref="Q254:S254"/>
    <mergeCell ref="E269:I272"/>
    <mergeCell ref="E256:I268"/>
    <mergeCell ref="E251:I255"/>
    <mergeCell ref="J264:O264"/>
    <mergeCell ref="J259:O259"/>
    <mergeCell ref="T286:X286"/>
    <mergeCell ref="Q286:S286"/>
    <mergeCell ref="Q287:S287"/>
    <mergeCell ref="J283:O283"/>
    <mergeCell ref="E275:I275"/>
    <mergeCell ref="E280:I280"/>
    <mergeCell ref="E281:I281"/>
    <mergeCell ref="E276:I279"/>
    <mergeCell ref="Q234:S234"/>
    <mergeCell ref="E248:I250"/>
    <mergeCell ref="E245:I247"/>
    <mergeCell ref="E242:I244"/>
    <mergeCell ref="J241:O241"/>
    <mergeCell ref="J242:O242"/>
    <mergeCell ref="J243:O243"/>
    <mergeCell ref="J244:O244"/>
    <mergeCell ref="J245:O245"/>
    <mergeCell ref="J246:O246"/>
    <mergeCell ref="J247:O247"/>
    <mergeCell ref="J248:O248"/>
    <mergeCell ref="J249:O249"/>
    <mergeCell ref="J240:O240"/>
    <mergeCell ref="Q260:S260"/>
    <mergeCell ref="Q261:S261"/>
    <mergeCell ref="Q262:S262"/>
    <mergeCell ref="Q263:S263"/>
    <mergeCell ref="Q279:S279"/>
    <mergeCell ref="Q280:S280"/>
    <mergeCell ref="E204:Y204"/>
    <mergeCell ref="S213:U213"/>
    <mergeCell ref="V213:Y213"/>
    <mergeCell ref="V210:Y210"/>
    <mergeCell ref="V207:Y207"/>
    <mergeCell ref="S207:U207"/>
    <mergeCell ref="S206:U206"/>
    <mergeCell ref="S214:U214"/>
    <mergeCell ref="V214:Y214"/>
    <mergeCell ref="P205:R205"/>
    <mergeCell ref="P206:R206"/>
    <mergeCell ref="S215:U215"/>
    <mergeCell ref="V215:Y215"/>
    <mergeCell ref="S210:U210"/>
    <mergeCell ref="S211:U211"/>
    <mergeCell ref="V211:Y211"/>
    <mergeCell ref="S212:U212"/>
    <mergeCell ref="V212:Y212"/>
    <mergeCell ref="V206:Y206"/>
    <mergeCell ref="V205:Y205"/>
    <mergeCell ref="S205:U205"/>
    <mergeCell ref="C150:H150"/>
    <mergeCell ref="I153:M153"/>
    <mergeCell ref="I155:Y155"/>
    <mergeCell ref="I157:Y157"/>
    <mergeCell ref="I159:M159"/>
    <mergeCell ref="I161:M161"/>
    <mergeCell ref="I163:Y163"/>
    <mergeCell ref="I165:M165"/>
    <mergeCell ref="I167:M167"/>
    <mergeCell ref="C109:H109"/>
    <mergeCell ref="D111:Y111"/>
    <mergeCell ref="I112:Y112"/>
    <mergeCell ref="I114:Y114"/>
    <mergeCell ref="C13:H13"/>
    <mergeCell ref="E15:H15"/>
    <mergeCell ref="J15:Y15"/>
    <mergeCell ref="I20:M20"/>
    <mergeCell ref="I22:Y22"/>
    <mergeCell ref="I24:Y24"/>
    <mergeCell ref="I26:Y26"/>
    <mergeCell ref="I28:Y28"/>
    <mergeCell ref="I30:Y30"/>
    <mergeCell ref="I40:M40"/>
    <mergeCell ref="C60:H60"/>
    <mergeCell ref="I63:M63"/>
    <mergeCell ref="I69:M69"/>
    <mergeCell ref="I71:Y71"/>
    <mergeCell ref="J76:Y76"/>
    <mergeCell ref="I77:Y77"/>
    <mergeCell ref="I79:Y79"/>
    <mergeCell ref="I81:Y81"/>
    <mergeCell ref="W1:Z1"/>
    <mergeCell ref="I116:Y116"/>
    <mergeCell ref="I118:M118"/>
    <mergeCell ref="I120:Y120"/>
    <mergeCell ref="I122:M122"/>
    <mergeCell ref="I124:M124"/>
    <mergeCell ref="I126:Y126"/>
    <mergeCell ref="I169:Y169"/>
    <mergeCell ref="I73:Y73"/>
    <mergeCell ref="J74:Y74"/>
    <mergeCell ref="I75:Y75"/>
    <mergeCell ref="I32:Y32"/>
    <mergeCell ref="I34:M34"/>
    <mergeCell ref="I36:M36"/>
    <mergeCell ref="I38:Y38"/>
    <mergeCell ref="I83:M83"/>
    <mergeCell ref="I85:M85"/>
    <mergeCell ref="I87:Y87"/>
    <mergeCell ref="C200:I200"/>
    <mergeCell ref="I195:M195"/>
    <mergeCell ref="I193:M193"/>
    <mergeCell ref="E189:H189"/>
    <mergeCell ref="I189:M189"/>
    <mergeCell ref="J196:Y196"/>
    <mergeCell ref="I191:M191"/>
    <mergeCell ref="C174:H174"/>
    <mergeCell ref="E177:H177"/>
    <mergeCell ref="I177:M177"/>
    <mergeCell ref="E178:H178"/>
    <mergeCell ref="I178:M178"/>
    <mergeCell ref="E179:H179"/>
    <mergeCell ref="I179:M179"/>
    <mergeCell ref="E182:H182"/>
    <mergeCell ref="I182:M182"/>
    <mergeCell ref="E183:H183"/>
    <mergeCell ref="I183:M183"/>
    <mergeCell ref="E187:H187"/>
    <mergeCell ref="I187:M187"/>
    <mergeCell ref="E188:H188"/>
    <mergeCell ref="I188:M188"/>
    <mergeCell ref="E184:H184"/>
    <mergeCell ref="I184:M184"/>
    <mergeCell ref="S208:U208"/>
    <mergeCell ref="S209:U209"/>
    <mergeCell ref="E220:Y220"/>
    <mergeCell ref="T246:X246"/>
    <mergeCell ref="T222:X222"/>
    <mergeCell ref="T223:X223"/>
    <mergeCell ref="T224:X224"/>
    <mergeCell ref="T225:X225"/>
    <mergeCell ref="T226:X226"/>
    <mergeCell ref="T227:X227"/>
    <mergeCell ref="T228:X228"/>
    <mergeCell ref="T229:X229"/>
    <mergeCell ref="S216:U216"/>
    <mergeCell ref="V216:Y216"/>
    <mergeCell ref="S217:U217"/>
    <mergeCell ref="V217:Y217"/>
    <mergeCell ref="E207:E215"/>
    <mergeCell ref="Q222:S222"/>
    <mergeCell ref="Q223:S223"/>
    <mergeCell ref="Q224:S224"/>
    <mergeCell ref="Q225:S225"/>
    <mergeCell ref="Q226:S226"/>
    <mergeCell ref="Q227:S227"/>
    <mergeCell ref="Q228:S228"/>
    <mergeCell ref="Q235:S235"/>
    <mergeCell ref="Q236:S236"/>
    <mergeCell ref="Q237:S237"/>
    <mergeCell ref="Q238:S238"/>
    <mergeCell ref="Q239:S239"/>
    <mergeCell ref="Q240:S240"/>
    <mergeCell ref="Q241:S241"/>
    <mergeCell ref="Q242:S242"/>
    <mergeCell ref="E222:I222"/>
    <mergeCell ref="Q229:S229"/>
    <mergeCell ref="J223:O223"/>
    <mergeCell ref="J224:O224"/>
    <mergeCell ref="J225:O225"/>
    <mergeCell ref="J226:O226"/>
    <mergeCell ref="J227:O227"/>
    <mergeCell ref="J228:O228"/>
    <mergeCell ref="J229:O229"/>
    <mergeCell ref="E223:I228"/>
    <mergeCell ref="J222:O222"/>
    <mergeCell ref="J250:O250"/>
    <mergeCell ref="Q248:S248"/>
    <mergeCell ref="Q249:S249"/>
    <mergeCell ref="Q250:S250"/>
    <mergeCell ref="T244:X244"/>
    <mergeCell ref="T245:X245"/>
    <mergeCell ref="T252:X252"/>
    <mergeCell ref="T253:X253"/>
    <mergeCell ref="J230:O230"/>
    <mergeCell ref="J231:O231"/>
    <mergeCell ref="T240:X240"/>
    <mergeCell ref="T241:X241"/>
    <mergeCell ref="T242:X242"/>
    <mergeCell ref="T243:X243"/>
    <mergeCell ref="T235:X235"/>
    <mergeCell ref="T236:X236"/>
    <mergeCell ref="T237:X237"/>
    <mergeCell ref="T238:X238"/>
    <mergeCell ref="T239:X239"/>
    <mergeCell ref="T230:X230"/>
    <mergeCell ref="Q230:S230"/>
    <mergeCell ref="Q231:S231"/>
    <mergeCell ref="Q232:S232"/>
    <mergeCell ref="Q233:S233"/>
    <mergeCell ref="J257:O257"/>
    <mergeCell ref="J258:O258"/>
    <mergeCell ref="V208:Y208"/>
    <mergeCell ref="V209:Y209"/>
    <mergeCell ref="E238:I241"/>
    <mergeCell ref="E236:I237"/>
    <mergeCell ref="E229:I232"/>
    <mergeCell ref="E233:I235"/>
    <mergeCell ref="J232:O232"/>
    <mergeCell ref="J233:O233"/>
    <mergeCell ref="J234:O234"/>
    <mergeCell ref="J235:O235"/>
    <mergeCell ref="J236:O236"/>
    <mergeCell ref="J237:O237"/>
    <mergeCell ref="J238:O238"/>
    <mergeCell ref="J239:O239"/>
    <mergeCell ref="T231:X231"/>
    <mergeCell ref="T232:X232"/>
    <mergeCell ref="T233:X233"/>
    <mergeCell ref="T234:X234"/>
    <mergeCell ref="T257:X257"/>
    <mergeCell ref="T250:X250"/>
    <mergeCell ref="T249:X249"/>
    <mergeCell ref="P216:R216"/>
    <mergeCell ref="C3:Z3"/>
    <mergeCell ref="P217:R217"/>
    <mergeCell ref="E205:O205"/>
    <mergeCell ref="E206:O206"/>
    <mergeCell ref="F207:O207"/>
    <mergeCell ref="F208:O208"/>
    <mergeCell ref="F209:O209"/>
    <mergeCell ref="F210:O210"/>
    <mergeCell ref="F211:O211"/>
    <mergeCell ref="F212:O212"/>
    <mergeCell ref="F213:O213"/>
    <mergeCell ref="F214:O214"/>
    <mergeCell ref="F215:O215"/>
    <mergeCell ref="E216:O216"/>
    <mergeCell ref="E217:O217"/>
    <mergeCell ref="P207:R207"/>
    <mergeCell ref="P208:R208"/>
    <mergeCell ref="P209:R209"/>
    <mergeCell ref="P210:R210"/>
    <mergeCell ref="P211:R211"/>
    <mergeCell ref="P212:R212"/>
    <mergeCell ref="P213:R213"/>
    <mergeCell ref="P214:R214"/>
    <mergeCell ref="P215:R215"/>
  </mergeCells>
  <phoneticPr fontId="5"/>
  <conditionalFormatting sqref="I20:M20">
    <cfRule type="expression" dxfId="186" priority="182" stopIfTrue="1">
      <formula>$A20&lt;&gt;0</formula>
    </cfRule>
  </conditionalFormatting>
  <conditionalFormatting sqref="I22:Y22">
    <cfRule type="expression" dxfId="185" priority="181" stopIfTrue="1">
      <formula>$A22&lt;&gt;0</formula>
    </cfRule>
  </conditionalFormatting>
  <conditionalFormatting sqref="I24:Y24">
    <cfRule type="expression" dxfId="184" priority="180" stopIfTrue="1">
      <formula>$A24&lt;&gt;0</formula>
    </cfRule>
  </conditionalFormatting>
  <conditionalFormatting sqref="I26:Y26">
    <cfRule type="expression" dxfId="183" priority="179" stopIfTrue="1">
      <formula>$A26&lt;&gt;0</formula>
    </cfRule>
  </conditionalFormatting>
  <conditionalFormatting sqref="I28:Y28">
    <cfRule type="expression" dxfId="182" priority="178" stopIfTrue="1">
      <formula>$A28&lt;&gt;0</formula>
    </cfRule>
  </conditionalFormatting>
  <conditionalFormatting sqref="I30:Y30">
    <cfRule type="expression" dxfId="181" priority="177" stopIfTrue="1">
      <formula>$A30&lt;&gt;0</formula>
    </cfRule>
  </conditionalFormatting>
  <conditionalFormatting sqref="I32:Y32">
    <cfRule type="expression" dxfId="180" priority="176" stopIfTrue="1">
      <formula>$A32&lt;&gt;0</formula>
    </cfRule>
  </conditionalFormatting>
  <conditionalFormatting sqref="I34:M34">
    <cfRule type="expression" dxfId="179" priority="175" stopIfTrue="1">
      <formula>$A34&lt;&gt;0</formula>
    </cfRule>
  </conditionalFormatting>
  <conditionalFormatting sqref="I36:M36">
    <cfRule type="expression" dxfId="178" priority="174" stopIfTrue="1">
      <formula>$A36&lt;&gt;0</formula>
    </cfRule>
  </conditionalFormatting>
  <conditionalFormatting sqref="I38:Y38">
    <cfRule type="expression" dxfId="177" priority="173" stopIfTrue="1">
      <formula>$A38&lt;&gt;0</formula>
    </cfRule>
  </conditionalFormatting>
  <conditionalFormatting sqref="I40:M40">
    <cfRule type="expression" dxfId="176" priority="172" stopIfTrue="1">
      <formula>$A40&lt;&gt;0</formula>
    </cfRule>
  </conditionalFormatting>
  <conditionalFormatting sqref="I63:M63">
    <cfRule type="expression" dxfId="175" priority="171" stopIfTrue="1">
      <formula>$A63&lt;&gt;0</formula>
    </cfRule>
  </conditionalFormatting>
  <conditionalFormatting sqref="I69:M69">
    <cfRule type="expression" dxfId="174" priority="170" stopIfTrue="1">
      <formula>$A69&lt;&gt;0</formula>
    </cfRule>
  </conditionalFormatting>
  <conditionalFormatting sqref="I71:Y71">
    <cfRule type="expression" dxfId="173" priority="169" stopIfTrue="1">
      <formula>$A71&lt;&gt;0</formula>
    </cfRule>
  </conditionalFormatting>
  <conditionalFormatting sqref="I73:Y73">
    <cfRule type="expression" dxfId="172" priority="168" stopIfTrue="1">
      <formula>$A73&lt;&gt;0</formula>
    </cfRule>
  </conditionalFormatting>
  <conditionalFormatting sqref="I75:Y75">
    <cfRule type="expression" dxfId="171" priority="167" stopIfTrue="1">
      <formula>$A75&lt;&gt;0</formula>
    </cfRule>
  </conditionalFormatting>
  <conditionalFormatting sqref="I77:Y77">
    <cfRule type="expression" dxfId="170" priority="166" stopIfTrue="1">
      <formula>$A77&lt;&gt;0</formula>
    </cfRule>
  </conditionalFormatting>
  <conditionalFormatting sqref="I79:Y79">
    <cfRule type="expression" dxfId="169" priority="165" stopIfTrue="1">
      <formula>$A79&lt;&gt;0</formula>
    </cfRule>
  </conditionalFormatting>
  <conditionalFormatting sqref="I81:Y81">
    <cfRule type="expression" dxfId="168" priority="164" stopIfTrue="1">
      <formula>$A81&lt;&gt;0</formula>
    </cfRule>
  </conditionalFormatting>
  <conditionalFormatting sqref="I83:M83">
    <cfRule type="expression" dxfId="167" priority="163" stopIfTrue="1">
      <formula>$A83&lt;&gt;0</formula>
    </cfRule>
  </conditionalFormatting>
  <conditionalFormatting sqref="P83">
    <cfRule type="expression" dxfId="166" priority="162" stopIfTrue="1">
      <formula>$A84&lt;&gt;0</formula>
    </cfRule>
  </conditionalFormatting>
  <conditionalFormatting sqref="I85:M85">
    <cfRule type="expression" dxfId="165" priority="161" stopIfTrue="1">
      <formula>$A85&lt;&gt;0</formula>
    </cfRule>
  </conditionalFormatting>
  <conditionalFormatting sqref="I87:Y87">
    <cfRule type="expression" dxfId="164" priority="160" stopIfTrue="1">
      <formula>$A87&lt;&gt;0</formula>
    </cfRule>
  </conditionalFormatting>
  <conditionalFormatting sqref="I114:Y114">
    <cfRule type="expression" dxfId="163" priority="159" stopIfTrue="1">
      <formula>$A114&lt;&gt;0</formula>
    </cfRule>
  </conditionalFormatting>
  <conditionalFormatting sqref="I116:Y116">
    <cfRule type="expression" dxfId="162" priority="158" stopIfTrue="1">
      <formula>$A116&lt;&gt;0</formula>
    </cfRule>
  </conditionalFormatting>
  <conditionalFormatting sqref="I120:Y120">
    <cfRule type="expression" dxfId="161" priority="157" stopIfTrue="1">
      <formula>$A120&lt;&gt;0</formula>
    </cfRule>
  </conditionalFormatting>
  <conditionalFormatting sqref="I122:M122">
    <cfRule type="expression" dxfId="160" priority="156" stopIfTrue="1">
      <formula>$A122&lt;&gt;0</formula>
    </cfRule>
  </conditionalFormatting>
  <conditionalFormatting sqref="I124:M124">
    <cfRule type="expression" dxfId="159" priority="155" stopIfTrue="1">
      <formula>$A124&lt;&gt;0</formula>
    </cfRule>
  </conditionalFormatting>
  <conditionalFormatting sqref="I126:Y126">
    <cfRule type="expression" dxfId="158" priority="154" stopIfTrue="1">
      <formula>$A126&lt;&gt;0</formula>
    </cfRule>
  </conditionalFormatting>
  <conditionalFormatting sqref="I153:M153">
    <cfRule type="expression" dxfId="157" priority="153" stopIfTrue="1">
      <formula>$A153&lt;&gt;0</formula>
    </cfRule>
  </conditionalFormatting>
  <conditionalFormatting sqref="I155:Y155">
    <cfRule type="expression" dxfId="156" priority="152" stopIfTrue="1">
      <formula>$A155&lt;&gt;0</formula>
    </cfRule>
  </conditionalFormatting>
  <conditionalFormatting sqref="I157:Y157">
    <cfRule type="expression" dxfId="155" priority="151" stopIfTrue="1">
      <formula>$A157&lt;&gt;0</formula>
    </cfRule>
  </conditionalFormatting>
  <conditionalFormatting sqref="I159:M159">
    <cfRule type="expression" dxfId="154" priority="150" stopIfTrue="1">
      <formula>$A159&lt;&gt;0</formula>
    </cfRule>
  </conditionalFormatting>
  <conditionalFormatting sqref="I161:M161">
    <cfRule type="expression" dxfId="153" priority="149" stopIfTrue="1">
      <formula>$A161&lt;&gt;0</formula>
    </cfRule>
  </conditionalFormatting>
  <conditionalFormatting sqref="I163:Y163">
    <cfRule type="expression" dxfId="152" priority="148" stopIfTrue="1">
      <formula>$A163&lt;&gt;0</formula>
    </cfRule>
  </conditionalFormatting>
  <conditionalFormatting sqref="I165:M165">
    <cfRule type="expression" dxfId="151" priority="147" stopIfTrue="1">
      <formula>$A165&lt;&gt;0</formula>
    </cfRule>
  </conditionalFormatting>
  <conditionalFormatting sqref="I167:M167">
    <cfRule type="expression" dxfId="150" priority="146" stopIfTrue="1">
      <formula>$A167&lt;&gt;0</formula>
    </cfRule>
  </conditionalFormatting>
  <conditionalFormatting sqref="I169:Y169">
    <cfRule type="expression" dxfId="149" priority="145" stopIfTrue="1">
      <formula>$A169&lt;&gt;0</formula>
    </cfRule>
  </conditionalFormatting>
  <conditionalFormatting sqref="I177:M177">
    <cfRule type="expression" dxfId="148" priority="144" stopIfTrue="1">
      <formula>$A177&lt;&gt;0</formula>
    </cfRule>
  </conditionalFormatting>
  <conditionalFormatting sqref="I178:M178">
    <cfRule type="expression" dxfId="147" priority="143" stopIfTrue="1">
      <formula>$A178&lt;&gt;0</formula>
    </cfRule>
  </conditionalFormatting>
  <conditionalFormatting sqref="I179:M179">
    <cfRule type="expression" dxfId="146" priority="142" stopIfTrue="1">
      <formula>$A179&lt;&gt;0</formula>
    </cfRule>
  </conditionalFormatting>
  <conditionalFormatting sqref="I195:M195">
    <cfRule type="expression" dxfId="145" priority="141" stopIfTrue="1">
      <formula>$A195&lt;&gt;0</formula>
    </cfRule>
  </conditionalFormatting>
  <conditionalFormatting sqref="P223">
    <cfRule type="expression" dxfId="144" priority="140" stopIfTrue="1">
      <formula>希望&lt;&gt;0</formula>
    </cfRule>
  </conditionalFormatting>
  <conditionalFormatting sqref="P224">
    <cfRule type="expression" dxfId="143" priority="139" stopIfTrue="1">
      <formula>希望&lt;&gt;0</formula>
    </cfRule>
  </conditionalFormatting>
  <conditionalFormatting sqref="P225">
    <cfRule type="expression" dxfId="142" priority="138" stopIfTrue="1">
      <formula>希望&lt;&gt;0</formula>
    </cfRule>
  </conditionalFormatting>
  <conditionalFormatting sqref="P226">
    <cfRule type="expression" dxfId="141" priority="137" stopIfTrue="1">
      <formula>希望&lt;&gt;0</formula>
    </cfRule>
  </conditionalFormatting>
  <conditionalFormatting sqref="P227">
    <cfRule type="expression" dxfId="140" priority="136" stopIfTrue="1">
      <formula>希望&lt;&gt;0</formula>
    </cfRule>
  </conditionalFormatting>
  <conditionalFormatting sqref="P228">
    <cfRule type="expression" dxfId="139" priority="135" stopIfTrue="1">
      <formula>希望&lt;&gt;0</formula>
    </cfRule>
  </conditionalFormatting>
  <conditionalFormatting sqref="Q228:S228">
    <cfRule type="expression" dxfId="138" priority="134" stopIfTrue="1">
      <formula>$A228&lt;&gt;0</formula>
    </cfRule>
  </conditionalFormatting>
  <conditionalFormatting sqref="P229">
    <cfRule type="expression" dxfId="137" priority="133" stopIfTrue="1">
      <formula>希望&lt;&gt;0</formula>
    </cfRule>
  </conditionalFormatting>
  <conditionalFormatting sqref="P230">
    <cfRule type="expression" dxfId="136" priority="132" stopIfTrue="1">
      <formula>希望&lt;&gt;0</formula>
    </cfRule>
  </conditionalFormatting>
  <conditionalFormatting sqref="P231">
    <cfRule type="expression" dxfId="135" priority="131" stopIfTrue="1">
      <formula>希望&lt;&gt;0</formula>
    </cfRule>
  </conditionalFormatting>
  <conditionalFormatting sqref="P232">
    <cfRule type="expression" dxfId="134" priority="130" stopIfTrue="1">
      <formula>希望&lt;&gt;0</formula>
    </cfRule>
  </conditionalFormatting>
  <conditionalFormatting sqref="P233">
    <cfRule type="expression" dxfId="133" priority="129" stopIfTrue="1">
      <formula>希望&lt;&gt;0</formula>
    </cfRule>
  </conditionalFormatting>
  <conditionalFormatting sqref="P234">
    <cfRule type="expression" dxfId="132" priority="128" stopIfTrue="1">
      <formula>希望&lt;&gt;0</formula>
    </cfRule>
  </conditionalFormatting>
  <conditionalFormatting sqref="P235">
    <cfRule type="expression" dxfId="131" priority="127" stopIfTrue="1">
      <formula>希望&lt;&gt;0</formula>
    </cfRule>
  </conditionalFormatting>
  <conditionalFormatting sqref="P236">
    <cfRule type="expression" dxfId="130" priority="126" stopIfTrue="1">
      <formula>希望&lt;&gt;0</formula>
    </cfRule>
  </conditionalFormatting>
  <conditionalFormatting sqref="P237">
    <cfRule type="expression" dxfId="129" priority="125" stopIfTrue="1">
      <formula>希望&lt;&gt;0</formula>
    </cfRule>
  </conditionalFormatting>
  <conditionalFormatting sqref="P238">
    <cfRule type="expression" dxfId="128" priority="124" stopIfTrue="1">
      <formula>希望&lt;&gt;0</formula>
    </cfRule>
  </conditionalFormatting>
  <conditionalFormatting sqref="P239">
    <cfRule type="expression" dxfId="127" priority="123" stopIfTrue="1">
      <formula>希望&lt;&gt;0</formula>
    </cfRule>
  </conditionalFormatting>
  <conditionalFormatting sqref="P240">
    <cfRule type="expression" dxfId="126" priority="122" stopIfTrue="1">
      <formula>希望&lt;&gt;0</formula>
    </cfRule>
  </conditionalFormatting>
  <conditionalFormatting sqref="P241">
    <cfRule type="expression" dxfId="125" priority="121" stopIfTrue="1">
      <formula>希望&lt;&gt;0</formula>
    </cfRule>
  </conditionalFormatting>
  <conditionalFormatting sqref="P242">
    <cfRule type="expression" dxfId="124" priority="120" stopIfTrue="1">
      <formula>希望&lt;&gt;0</formula>
    </cfRule>
  </conditionalFormatting>
  <conditionalFormatting sqref="P243">
    <cfRule type="expression" dxfId="123" priority="119" stopIfTrue="1">
      <formula>希望&lt;&gt;0</formula>
    </cfRule>
  </conditionalFormatting>
  <conditionalFormatting sqref="P244">
    <cfRule type="expression" dxfId="122" priority="118" stopIfTrue="1">
      <formula>希望&lt;&gt;0</formula>
    </cfRule>
  </conditionalFormatting>
  <conditionalFormatting sqref="P245">
    <cfRule type="expression" dxfId="121" priority="117" stopIfTrue="1">
      <formula>希望&lt;&gt;0</formula>
    </cfRule>
  </conditionalFormatting>
  <conditionalFormatting sqref="P246">
    <cfRule type="expression" dxfId="120" priority="116" stopIfTrue="1">
      <formula>希望&lt;&gt;0</formula>
    </cfRule>
  </conditionalFormatting>
  <conditionalFormatting sqref="P247">
    <cfRule type="expression" dxfId="119" priority="115" stopIfTrue="1">
      <formula>希望&lt;&gt;0</formula>
    </cfRule>
  </conditionalFormatting>
  <conditionalFormatting sqref="P248">
    <cfRule type="expression" dxfId="118" priority="114" stopIfTrue="1">
      <formula>希望&lt;&gt;0</formula>
    </cfRule>
  </conditionalFormatting>
  <conditionalFormatting sqref="Y248">
    <cfRule type="expression" dxfId="117" priority="113" stopIfTrue="1">
      <formula>$A248&lt;&gt;0</formula>
    </cfRule>
  </conditionalFormatting>
  <conditionalFormatting sqref="P249">
    <cfRule type="expression" dxfId="116" priority="112" stopIfTrue="1">
      <formula>希望&lt;&gt;0</formula>
    </cfRule>
  </conditionalFormatting>
  <conditionalFormatting sqref="Y249">
    <cfRule type="expression" dxfId="115" priority="111" stopIfTrue="1">
      <formula>$A249&lt;&gt;0</formula>
    </cfRule>
  </conditionalFormatting>
  <conditionalFormatting sqref="P250">
    <cfRule type="expression" dxfId="114" priority="110" stopIfTrue="1">
      <formula>希望&lt;&gt;0</formula>
    </cfRule>
  </conditionalFormatting>
  <conditionalFormatting sqref="Q250:S250">
    <cfRule type="expression" dxfId="113" priority="109" stopIfTrue="1">
      <formula>$A250&lt;&gt;0</formula>
    </cfRule>
  </conditionalFormatting>
  <conditionalFormatting sqref="P251">
    <cfRule type="expression" dxfId="112" priority="108" stopIfTrue="1">
      <formula>希望&lt;&gt;0</formula>
    </cfRule>
  </conditionalFormatting>
  <conditionalFormatting sqref="P252">
    <cfRule type="expression" dxfId="111" priority="107" stopIfTrue="1">
      <formula>希望&lt;&gt;0</formula>
    </cfRule>
  </conditionalFormatting>
  <conditionalFormatting sqref="Y252">
    <cfRule type="expression" dxfId="110" priority="106" stopIfTrue="1">
      <formula>$A252&lt;&gt;0</formula>
    </cfRule>
  </conditionalFormatting>
  <conditionalFormatting sqref="P253">
    <cfRule type="expression" dxfId="109" priority="105" stopIfTrue="1">
      <formula>希望&lt;&gt;0</formula>
    </cfRule>
  </conditionalFormatting>
  <conditionalFormatting sqref="Y253">
    <cfRule type="expression" dxfId="108" priority="104" stopIfTrue="1">
      <formula>$A253&lt;&gt;0</formula>
    </cfRule>
  </conditionalFormatting>
  <conditionalFormatting sqref="P254">
    <cfRule type="expression" dxfId="107" priority="103" stopIfTrue="1">
      <formula>希望&lt;&gt;0</formula>
    </cfRule>
  </conditionalFormatting>
  <conditionalFormatting sqref="P255">
    <cfRule type="expression" dxfId="106" priority="102" stopIfTrue="1">
      <formula>希望&lt;&gt;0</formula>
    </cfRule>
  </conditionalFormatting>
  <conditionalFormatting sqref="P256">
    <cfRule type="expression" dxfId="105" priority="101" stopIfTrue="1">
      <formula>希望&lt;&gt;0</formula>
    </cfRule>
  </conditionalFormatting>
  <conditionalFormatting sqref="P257">
    <cfRule type="expression" dxfId="104" priority="100" stopIfTrue="1">
      <formula>希望&lt;&gt;0</formula>
    </cfRule>
  </conditionalFormatting>
  <conditionalFormatting sqref="P258">
    <cfRule type="expression" dxfId="103" priority="99" stopIfTrue="1">
      <formula>希望&lt;&gt;0</formula>
    </cfRule>
  </conditionalFormatting>
  <conditionalFormatting sqref="P259">
    <cfRule type="expression" dxfId="102" priority="98" stopIfTrue="1">
      <formula>希望&lt;&gt;0</formula>
    </cfRule>
  </conditionalFormatting>
  <conditionalFormatting sqref="P260">
    <cfRule type="expression" dxfId="101" priority="97" stopIfTrue="1">
      <formula>希望&lt;&gt;0</formula>
    </cfRule>
  </conditionalFormatting>
  <conditionalFormatting sqref="P261">
    <cfRule type="expression" dxfId="100" priority="96" stopIfTrue="1">
      <formula>希望&lt;&gt;0</formula>
    </cfRule>
  </conditionalFormatting>
  <conditionalFormatting sqref="P262">
    <cfRule type="expression" dxfId="99" priority="95" stopIfTrue="1">
      <formula>希望&lt;&gt;0</formula>
    </cfRule>
  </conditionalFormatting>
  <conditionalFormatting sqref="P263">
    <cfRule type="expression" dxfId="98" priority="94" stopIfTrue="1">
      <formula>希望&lt;&gt;0</formula>
    </cfRule>
  </conditionalFormatting>
  <conditionalFormatting sqref="P264">
    <cfRule type="expression" dxfId="97" priority="93" stopIfTrue="1">
      <formula>希望&lt;&gt;0</formula>
    </cfRule>
  </conditionalFormatting>
  <conditionalFormatting sqref="P265">
    <cfRule type="expression" dxfId="96" priority="92" stopIfTrue="1">
      <formula>希望&lt;&gt;0</formula>
    </cfRule>
  </conditionalFormatting>
  <conditionalFormatting sqref="P266">
    <cfRule type="expression" dxfId="95" priority="91" stopIfTrue="1">
      <formula>希望&lt;&gt;0</formula>
    </cfRule>
  </conditionalFormatting>
  <conditionalFormatting sqref="Y266">
    <cfRule type="expression" dxfId="94" priority="90" stopIfTrue="1">
      <formula>$A266&lt;&gt;0</formula>
    </cfRule>
  </conditionalFormatting>
  <conditionalFormatting sqref="P267">
    <cfRule type="expression" dxfId="93" priority="89" stopIfTrue="1">
      <formula>希望&lt;&gt;0</formula>
    </cfRule>
  </conditionalFormatting>
  <conditionalFormatting sqref="P268">
    <cfRule type="expression" dxfId="92" priority="88" stopIfTrue="1">
      <formula>希望&lt;&gt;0</formula>
    </cfRule>
  </conditionalFormatting>
  <conditionalFormatting sqref="Q268:S268">
    <cfRule type="expression" dxfId="91" priority="87" stopIfTrue="1">
      <formula>$A268&lt;&gt;0</formula>
    </cfRule>
  </conditionalFormatting>
  <conditionalFormatting sqref="P269">
    <cfRule type="expression" dxfId="90" priority="86" stopIfTrue="1">
      <formula>希望&lt;&gt;0</formula>
    </cfRule>
  </conditionalFormatting>
  <conditionalFormatting sqref="P270">
    <cfRule type="expression" dxfId="89" priority="85" stopIfTrue="1">
      <formula>希望&lt;&gt;0</formula>
    </cfRule>
  </conditionalFormatting>
  <conditionalFormatting sqref="Y270">
    <cfRule type="expression" dxfId="88" priority="84" stopIfTrue="1">
      <formula>$A270&lt;&gt;0</formula>
    </cfRule>
  </conditionalFormatting>
  <conditionalFormatting sqref="P271">
    <cfRule type="expression" dxfId="87" priority="83" stopIfTrue="1">
      <formula>希望&lt;&gt;0</formula>
    </cfRule>
  </conditionalFormatting>
  <conditionalFormatting sqref="Y271">
    <cfRule type="expression" dxfId="86" priority="82" stopIfTrue="1">
      <formula>$A271&lt;&gt;0</formula>
    </cfRule>
  </conditionalFormatting>
  <conditionalFormatting sqref="P272">
    <cfRule type="expression" dxfId="85" priority="81" stopIfTrue="1">
      <formula>希望&lt;&gt;0</formula>
    </cfRule>
  </conditionalFormatting>
  <conditionalFormatting sqref="Q272:S272">
    <cfRule type="expression" dxfId="84" priority="80" stopIfTrue="1">
      <formula>$A272&lt;&gt;0</formula>
    </cfRule>
  </conditionalFormatting>
  <conditionalFormatting sqref="P276">
    <cfRule type="expression" dxfId="83" priority="79" stopIfTrue="1">
      <formula>希望&lt;&gt;0</formula>
    </cfRule>
  </conditionalFormatting>
  <conditionalFormatting sqref="P277">
    <cfRule type="expression" dxfId="82" priority="78" stopIfTrue="1">
      <formula>希望&lt;&gt;0</formula>
    </cfRule>
  </conditionalFormatting>
  <conditionalFormatting sqref="Y277">
    <cfRule type="expression" dxfId="81" priority="77" stopIfTrue="1">
      <formula>$A277&lt;&gt;0</formula>
    </cfRule>
  </conditionalFormatting>
  <conditionalFormatting sqref="P278">
    <cfRule type="expression" dxfId="80" priority="76" stopIfTrue="1">
      <formula>希望&lt;&gt;0</formula>
    </cfRule>
  </conditionalFormatting>
  <conditionalFormatting sqref="Y278">
    <cfRule type="expression" dxfId="79" priority="75" stopIfTrue="1">
      <formula>$A278&lt;&gt;0</formula>
    </cfRule>
  </conditionalFormatting>
  <conditionalFormatting sqref="P279">
    <cfRule type="expression" dxfId="78" priority="74" stopIfTrue="1">
      <formula>希望&lt;&gt;0</formula>
    </cfRule>
  </conditionalFormatting>
  <conditionalFormatting sqref="Q279:S279">
    <cfRule type="expression" dxfId="77" priority="73" stopIfTrue="1">
      <formula>$A279&lt;&gt;0</formula>
    </cfRule>
  </conditionalFormatting>
  <conditionalFormatting sqref="P280">
    <cfRule type="expression" dxfId="76" priority="72" stopIfTrue="1">
      <formula>希望&lt;&gt;0</formula>
    </cfRule>
  </conditionalFormatting>
  <conditionalFormatting sqref="Y280">
    <cfRule type="expression" dxfId="75" priority="71" stopIfTrue="1">
      <formula>$A280&lt;&gt;0</formula>
    </cfRule>
  </conditionalFormatting>
  <conditionalFormatting sqref="P281">
    <cfRule type="expression" dxfId="74" priority="70" stopIfTrue="1">
      <formula>希望&lt;&gt;0</formula>
    </cfRule>
  </conditionalFormatting>
  <conditionalFormatting sqref="P282">
    <cfRule type="expression" dxfId="73" priority="69" stopIfTrue="1">
      <formula>希望&lt;&gt;0</formula>
    </cfRule>
  </conditionalFormatting>
  <conditionalFormatting sqref="P283">
    <cfRule type="expression" dxfId="72" priority="68" stopIfTrue="1">
      <formula>希望&lt;&gt;0</formula>
    </cfRule>
  </conditionalFormatting>
  <conditionalFormatting sqref="Y283">
    <cfRule type="expression" dxfId="71" priority="67" stopIfTrue="1">
      <formula>$A283&lt;&gt;0</formula>
    </cfRule>
  </conditionalFormatting>
  <conditionalFormatting sqref="P284">
    <cfRule type="expression" dxfId="70" priority="66" stopIfTrue="1">
      <formula>希望&lt;&gt;0</formula>
    </cfRule>
  </conditionalFormatting>
  <conditionalFormatting sqref="Y284">
    <cfRule type="expression" dxfId="69" priority="65" stopIfTrue="1">
      <formula>$A284&lt;&gt;0</formula>
    </cfRule>
  </conditionalFormatting>
  <conditionalFormatting sqref="P285">
    <cfRule type="expression" dxfId="68" priority="64" stopIfTrue="1">
      <formula>希望&lt;&gt;0</formula>
    </cfRule>
  </conditionalFormatting>
  <conditionalFormatting sqref="P286">
    <cfRule type="expression" dxfId="67" priority="63" stopIfTrue="1">
      <formula>希望&lt;&gt;0</formula>
    </cfRule>
  </conditionalFormatting>
  <conditionalFormatting sqref="Y286">
    <cfRule type="expression" dxfId="66" priority="62" stopIfTrue="1">
      <formula>$A286&lt;&gt;0</formula>
    </cfRule>
  </conditionalFormatting>
  <conditionalFormatting sqref="P287">
    <cfRule type="expression" dxfId="65" priority="61" stopIfTrue="1">
      <formula>希望&lt;&gt;0</formula>
    </cfRule>
  </conditionalFormatting>
  <conditionalFormatting sqref="P288">
    <cfRule type="expression" dxfId="64" priority="60" stopIfTrue="1">
      <formula>希望&lt;&gt;0</formula>
    </cfRule>
  </conditionalFormatting>
  <conditionalFormatting sqref="Y288">
    <cfRule type="expression" dxfId="63" priority="59" stopIfTrue="1">
      <formula>$A288&lt;&gt;0</formula>
    </cfRule>
  </conditionalFormatting>
  <conditionalFormatting sqref="P289">
    <cfRule type="expression" dxfId="62" priority="58" stopIfTrue="1">
      <formula>希望&lt;&gt;0</formula>
    </cfRule>
  </conditionalFormatting>
  <conditionalFormatting sqref="Y289">
    <cfRule type="expression" dxfId="61" priority="57" stopIfTrue="1">
      <formula>$A289&lt;&gt;0</formula>
    </cfRule>
  </conditionalFormatting>
  <conditionalFormatting sqref="P290">
    <cfRule type="expression" dxfId="60" priority="56" stopIfTrue="1">
      <formula>希望&lt;&gt;0</formula>
    </cfRule>
  </conditionalFormatting>
  <conditionalFormatting sqref="Y290">
    <cfRule type="expression" dxfId="59" priority="55" stopIfTrue="1">
      <formula>$A290&lt;&gt;0</formula>
    </cfRule>
  </conditionalFormatting>
  <conditionalFormatting sqref="P291">
    <cfRule type="expression" dxfId="58" priority="54" stopIfTrue="1">
      <formula>希望&lt;&gt;0</formula>
    </cfRule>
  </conditionalFormatting>
  <conditionalFormatting sqref="P292">
    <cfRule type="expression" dxfId="57" priority="53" stopIfTrue="1">
      <formula>希望&lt;&gt;0</formula>
    </cfRule>
  </conditionalFormatting>
  <conditionalFormatting sqref="P293">
    <cfRule type="expression" dxfId="56" priority="52" stopIfTrue="1">
      <formula>希望&lt;&gt;0</formula>
    </cfRule>
  </conditionalFormatting>
  <conditionalFormatting sqref="P294">
    <cfRule type="expression" dxfId="55" priority="51" stopIfTrue="1">
      <formula>希望&lt;&gt;0</formula>
    </cfRule>
  </conditionalFormatting>
  <conditionalFormatting sqref="P295">
    <cfRule type="expression" dxfId="54" priority="50" stopIfTrue="1">
      <formula>希望&lt;&gt;0</formula>
    </cfRule>
  </conditionalFormatting>
  <conditionalFormatting sqref="P296">
    <cfRule type="expression" dxfId="53" priority="49" stopIfTrue="1">
      <formula>希望&lt;&gt;0</formula>
    </cfRule>
  </conditionalFormatting>
  <conditionalFormatting sqref="Q296:S296">
    <cfRule type="expression" dxfId="52" priority="48" stopIfTrue="1">
      <formula>$A296&lt;&gt;0</formula>
    </cfRule>
  </conditionalFormatting>
  <conditionalFormatting sqref="P297">
    <cfRule type="expression" dxfId="51" priority="47" stopIfTrue="1">
      <formula>希望&lt;&gt;0</formula>
    </cfRule>
  </conditionalFormatting>
  <conditionalFormatting sqref="P298">
    <cfRule type="expression" dxfId="50" priority="46" stopIfTrue="1">
      <formula>希望&lt;&gt;0</formula>
    </cfRule>
  </conditionalFormatting>
  <conditionalFormatting sqref="P300">
    <cfRule type="expression" dxfId="49" priority="45" stopIfTrue="1">
      <formula>希望&lt;&gt;0</formula>
    </cfRule>
  </conditionalFormatting>
  <conditionalFormatting sqref="P301">
    <cfRule type="expression" dxfId="48" priority="44" stopIfTrue="1">
      <formula>希望&lt;&gt;0</formula>
    </cfRule>
  </conditionalFormatting>
  <conditionalFormatting sqref="P302">
    <cfRule type="expression" dxfId="47" priority="43" stopIfTrue="1">
      <formula>希望&lt;&gt;0</formula>
    </cfRule>
  </conditionalFormatting>
  <conditionalFormatting sqref="P303">
    <cfRule type="expression" dxfId="46" priority="42" stopIfTrue="1">
      <formula>希望&lt;&gt;0</formula>
    </cfRule>
  </conditionalFormatting>
  <conditionalFormatting sqref="P304">
    <cfRule type="expression" dxfId="45" priority="41" stopIfTrue="1">
      <formula>希望&lt;&gt;0</formula>
    </cfRule>
  </conditionalFormatting>
  <conditionalFormatting sqref="Q304:S304">
    <cfRule type="expression" dxfId="44" priority="40" stopIfTrue="1">
      <formula>$A304&lt;&gt;0</formula>
    </cfRule>
  </conditionalFormatting>
  <conditionalFormatting sqref="P305">
    <cfRule type="expression" dxfId="43" priority="39" stopIfTrue="1">
      <formula>希望&lt;&gt;0</formula>
    </cfRule>
  </conditionalFormatting>
  <conditionalFormatting sqref="P306">
    <cfRule type="expression" dxfId="42" priority="38" stopIfTrue="1">
      <formula>希望&lt;&gt;0</formula>
    </cfRule>
  </conditionalFormatting>
  <conditionalFormatting sqref="P307">
    <cfRule type="expression" dxfId="41" priority="37" stopIfTrue="1">
      <formula>希望&lt;&gt;0</formula>
    </cfRule>
  </conditionalFormatting>
  <conditionalFormatting sqref="P308">
    <cfRule type="expression" dxfId="40" priority="36" stopIfTrue="1">
      <formula>希望&lt;&gt;0</formula>
    </cfRule>
  </conditionalFormatting>
  <conditionalFormatting sqref="P309">
    <cfRule type="expression" dxfId="39" priority="35" stopIfTrue="1">
      <formula>希望&lt;&gt;0</formula>
    </cfRule>
  </conditionalFormatting>
  <conditionalFormatting sqref="P310">
    <cfRule type="expression" dxfId="38" priority="34" stopIfTrue="1">
      <formula>希望&lt;&gt;0</formula>
    </cfRule>
  </conditionalFormatting>
  <conditionalFormatting sqref="P311">
    <cfRule type="expression" dxfId="37" priority="33" stopIfTrue="1">
      <formula>希望&lt;&gt;0</formula>
    </cfRule>
  </conditionalFormatting>
  <conditionalFormatting sqref="P312">
    <cfRule type="expression" dxfId="36" priority="32" stopIfTrue="1">
      <formula>希望&lt;&gt;0</formula>
    </cfRule>
  </conditionalFormatting>
  <conditionalFormatting sqref="P313">
    <cfRule type="expression" dxfId="35" priority="31" stopIfTrue="1">
      <formula>希望&lt;&gt;0</formula>
    </cfRule>
  </conditionalFormatting>
  <conditionalFormatting sqref="P314">
    <cfRule type="expression" dxfId="34" priority="30" stopIfTrue="1">
      <formula>希望&lt;&gt;0</formula>
    </cfRule>
  </conditionalFormatting>
  <conditionalFormatting sqref="Q314:S314">
    <cfRule type="expression" dxfId="33" priority="29" stopIfTrue="1">
      <formula>$A314&lt;&gt;0</formula>
    </cfRule>
  </conditionalFormatting>
  <conditionalFormatting sqref="P315">
    <cfRule type="expression" dxfId="32" priority="28" stopIfTrue="1">
      <formula>希望&lt;&gt;0</formula>
    </cfRule>
  </conditionalFormatting>
  <conditionalFormatting sqref="P316">
    <cfRule type="expression" dxfId="31" priority="27" stopIfTrue="1">
      <formula>希望&lt;&gt;0</formula>
    </cfRule>
  </conditionalFormatting>
  <conditionalFormatting sqref="P317">
    <cfRule type="expression" dxfId="30" priority="26" stopIfTrue="1">
      <formula>希望&lt;&gt;0</formula>
    </cfRule>
  </conditionalFormatting>
  <conditionalFormatting sqref="P318">
    <cfRule type="expression" dxfId="29" priority="25" stopIfTrue="1">
      <formula>希望&lt;&gt;0</formula>
    </cfRule>
  </conditionalFormatting>
  <conditionalFormatting sqref="P319">
    <cfRule type="expression" dxfId="28" priority="24" stopIfTrue="1">
      <formula>希望&lt;&gt;0</formula>
    </cfRule>
  </conditionalFormatting>
  <conditionalFormatting sqref="Y319">
    <cfRule type="expression" dxfId="27" priority="23" stopIfTrue="1">
      <formula>$A319&lt;&gt;0</formula>
    </cfRule>
  </conditionalFormatting>
  <conditionalFormatting sqref="P320">
    <cfRule type="expression" dxfId="26" priority="22" stopIfTrue="1">
      <formula>希望&lt;&gt;0</formula>
    </cfRule>
  </conditionalFormatting>
  <conditionalFormatting sqref="Y320">
    <cfRule type="expression" dxfId="25" priority="21" stopIfTrue="1">
      <formula>$A320&lt;&gt;0</formula>
    </cfRule>
  </conditionalFormatting>
  <conditionalFormatting sqref="P321">
    <cfRule type="expression" dxfId="24" priority="20" stopIfTrue="1">
      <formula>希望&lt;&gt;0</formula>
    </cfRule>
  </conditionalFormatting>
  <conditionalFormatting sqref="Y321">
    <cfRule type="expression" dxfId="23" priority="19" stopIfTrue="1">
      <formula>$A321&lt;&gt;0</formula>
    </cfRule>
  </conditionalFormatting>
  <conditionalFormatting sqref="P322">
    <cfRule type="expression" dxfId="22" priority="18" stopIfTrue="1">
      <formula>希望&lt;&gt;0</formula>
    </cfRule>
  </conditionalFormatting>
  <conditionalFormatting sqref="Y322">
    <cfRule type="expression" dxfId="21" priority="17" stopIfTrue="1">
      <formula>$A322&lt;&gt;0</formula>
    </cfRule>
  </conditionalFormatting>
  <conditionalFormatting sqref="P323">
    <cfRule type="expression" dxfId="20" priority="16" stopIfTrue="1">
      <formula>希望&lt;&gt;0</formula>
    </cfRule>
  </conditionalFormatting>
  <conditionalFormatting sqref="Y323">
    <cfRule type="expression" dxfId="19" priority="15" stopIfTrue="1">
      <formula>$A323&lt;&gt;0</formula>
    </cfRule>
  </conditionalFormatting>
  <conditionalFormatting sqref="P324">
    <cfRule type="expression" dxfId="18" priority="14" stopIfTrue="1">
      <formula>希望&lt;&gt;0</formula>
    </cfRule>
  </conditionalFormatting>
  <conditionalFormatting sqref="Y324">
    <cfRule type="expression" dxfId="17" priority="13" stopIfTrue="1">
      <formula>$A324&lt;&gt;0</formula>
    </cfRule>
  </conditionalFormatting>
  <conditionalFormatting sqref="P325">
    <cfRule type="expression" dxfId="16" priority="12" stopIfTrue="1">
      <formula>希望&lt;&gt;0</formula>
    </cfRule>
  </conditionalFormatting>
  <conditionalFormatting sqref="P326">
    <cfRule type="expression" dxfId="15" priority="11" stopIfTrue="1">
      <formula>希望&lt;&gt;0</formula>
    </cfRule>
  </conditionalFormatting>
  <conditionalFormatting sqref="P327">
    <cfRule type="expression" dxfId="14" priority="10" stopIfTrue="1">
      <formula>希望&lt;&gt;0</formula>
    </cfRule>
  </conditionalFormatting>
  <conditionalFormatting sqref="P328">
    <cfRule type="expression" dxfId="13" priority="9" stopIfTrue="1">
      <formula>希望&lt;&gt;0</formula>
    </cfRule>
  </conditionalFormatting>
  <conditionalFormatting sqref="Q328:S328">
    <cfRule type="expression" dxfId="12" priority="8" stopIfTrue="1">
      <formula>$A328&lt;&gt;0</formula>
    </cfRule>
  </conditionalFormatting>
  <conditionalFormatting sqref="P329">
    <cfRule type="expression" dxfId="11" priority="7" stopIfTrue="1">
      <formula>希望&lt;&gt;0</formula>
    </cfRule>
  </conditionalFormatting>
  <conditionalFormatting sqref="P330">
    <cfRule type="expression" dxfId="10" priority="6" stopIfTrue="1">
      <formula>希望&lt;&gt;0</formula>
    </cfRule>
  </conditionalFormatting>
  <conditionalFormatting sqref="P331">
    <cfRule type="expression" dxfId="9" priority="5" stopIfTrue="1">
      <formula>希望&lt;&gt;0</formula>
    </cfRule>
  </conditionalFormatting>
  <conditionalFormatting sqref="Q331:S331">
    <cfRule type="expression" dxfId="8" priority="4" stopIfTrue="1">
      <formula>$A331&lt;&gt;0</formula>
    </cfRule>
  </conditionalFormatting>
  <conditionalFormatting sqref="P332">
    <cfRule type="expression" dxfId="7" priority="3" stopIfTrue="1">
      <formula>希望&lt;&gt;0</formula>
    </cfRule>
  </conditionalFormatting>
  <conditionalFormatting sqref="P333">
    <cfRule type="expression" dxfId="6" priority="2" stopIfTrue="1">
      <formula>希望&lt;&gt;0</formula>
    </cfRule>
  </conditionalFormatting>
  <conditionalFormatting sqref="Q333:S333">
    <cfRule type="expression" dxfId="5" priority="1" stopIfTrue="1">
      <formula>$A333&lt;&gt;0</formula>
    </cfRule>
  </conditionalFormatting>
  <dataValidations count="221">
    <dataValidation imeMode="hiragana" allowBlank="1" showInputMessage="1" showErrorMessage="1" sqref="Q228:S228 Q250:S250 Q268:S268 Q272:S272 Q279:S279 Q296:S296 Q304:S304 Q314:S314 Q328:S328 Q331:S331 Q333:S333" xr:uid="{E2B410F9-928D-42AA-97F6-58BD09059ED3}"/>
    <dataValidation imeMode="hiragana" allowBlank="1" showInputMessage="1" showErrorMessage="1" sqref="I22:Y22" xr:uid="{68D53F5D-2E3A-448F-B85D-C6636AF9E9C0}"/>
    <dataValidation type="whole" imeMode="halfAlpha" allowBlank="1" showInputMessage="1" showErrorMessage="1" error="7桁の数字を入力してください" sqref="I20:M20" xr:uid="{DFFD77CE-6C57-423D-8CEF-97F24959C1BD}">
      <formula1>0</formula1>
      <formula2>9999999</formula2>
    </dataValidation>
    <dataValidation imeMode="fullKatakana" allowBlank="1" showInputMessage="1" showErrorMessage="1" sqref="I24:Y24" xr:uid="{D0EE71AA-AAE0-4997-A10E-F67EF7932EA7}"/>
    <dataValidation imeMode="hiragana" allowBlank="1" showInputMessage="1" showErrorMessage="1" sqref="I26:Y26" xr:uid="{29826E93-741A-4191-92C6-431FFF64C1EF}"/>
    <dataValidation imeMode="hiragana" allowBlank="1" showInputMessage="1" showErrorMessage="1" sqref="I28:Y28" xr:uid="{67C9D37E-4E53-4CC4-B074-0FA1E8C773FA}"/>
    <dataValidation imeMode="fullKatakana" allowBlank="1" showInputMessage="1" showErrorMessage="1" sqref="I30:Y30" xr:uid="{D82EFEFA-5439-4EC0-8939-43AFCCCE1A5C}"/>
    <dataValidation imeMode="hiragana" allowBlank="1" showInputMessage="1" showErrorMessage="1" sqref="I32:Y32" xr:uid="{9F739BFD-39B3-4D44-8282-47916A3EEF8E}"/>
    <dataValidation imeMode="halfAlpha" allowBlank="1" showInputMessage="1" showErrorMessage="1" sqref="I34:M34" xr:uid="{BBF7D6AD-99DE-43B9-A678-11D8935EB84F}"/>
    <dataValidation imeMode="halfAlpha" allowBlank="1" showInputMessage="1" showErrorMessage="1" sqref="P34" xr:uid="{74DCB0CE-298D-41BD-A945-4B82B59B0DFC}"/>
    <dataValidation imeMode="halfAlpha" allowBlank="1" showInputMessage="1" showErrorMessage="1" sqref="I36:M36" xr:uid="{2EF63B26-0758-49F4-8B65-F63AEEBE9A4F}"/>
    <dataValidation imeMode="halfAlpha" allowBlank="1" showInputMessage="1" showErrorMessage="1" sqref="I38:Y38" xr:uid="{407B4342-49CB-43A2-8106-A6937779E2A3}"/>
    <dataValidation type="list" imeMode="halfAlpha" allowBlank="1" showInputMessage="1" showErrorMessage="1" error="リストから選択してください" sqref="I40:M40" xr:uid="{3437DEED-7284-407E-A494-068389210AE3}">
      <formula1>"一致する,一致しない"</formula1>
    </dataValidation>
    <dataValidation type="list" imeMode="halfAlpha" allowBlank="1" showInputMessage="1" showErrorMessage="1" error="リストから選択してください" sqref="I63:M63" xr:uid="{E5ECB4F2-E7F5-49BF-836D-5AB0751180D7}">
      <formula1>"しない,する"</formula1>
    </dataValidation>
    <dataValidation type="whole" imeMode="halfAlpha" allowBlank="1" showInputMessage="1" showErrorMessage="1" error="7桁の数字を入力してください" sqref="I69:M69" xr:uid="{5B502D3B-3D81-4BAC-81B9-B26C303440A4}">
      <formula1>0</formula1>
      <formula2>9999999</formula2>
    </dataValidation>
    <dataValidation imeMode="hiragana" allowBlank="1" showInputMessage="1" showErrorMessage="1" sqref="I71:Y71" xr:uid="{35A10219-C709-4FB8-A0B7-77CECF43E31E}"/>
    <dataValidation imeMode="fullKatakana" allowBlank="1" showInputMessage="1" showErrorMessage="1" sqref="I73:Y73" xr:uid="{C24E9A38-4A5F-4F2E-8AC4-4EC59EA14252}"/>
    <dataValidation imeMode="hiragana" allowBlank="1" showInputMessage="1" showErrorMessage="1" sqref="I75:Y75" xr:uid="{968F09B2-C668-41B8-AE13-3BBDAA8293EE}"/>
    <dataValidation imeMode="hiragana" allowBlank="1" showInputMessage="1" showErrorMessage="1" sqref="I77:Y77" xr:uid="{565FE945-0E73-451C-809E-B37C54F751F5}"/>
    <dataValidation imeMode="fullKatakana" allowBlank="1" showInputMessage="1" showErrorMessage="1" sqref="I79:Y79" xr:uid="{BE9B139E-3033-42ED-AB21-E4FAE314F452}"/>
    <dataValidation imeMode="hiragana" allowBlank="1" showInputMessage="1" showErrorMessage="1" sqref="I81:Y81" xr:uid="{A2ABB7BF-8886-4E86-B2A8-FB3E8AF68B19}"/>
    <dataValidation imeMode="halfAlpha" allowBlank="1" showInputMessage="1" showErrorMessage="1" sqref="I83:M83" xr:uid="{B8CB6759-B3E4-4802-A693-E8DE6BC6E223}"/>
    <dataValidation imeMode="halfAlpha" allowBlank="1" showInputMessage="1" showErrorMessage="1" sqref="P83" xr:uid="{A865A61A-5BE3-46D1-8550-2C3CF9908723}"/>
    <dataValidation imeMode="halfAlpha" allowBlank="1" showInputMessage="1" showErrorMessage="1" sqref="I85:M85" xr:uid="{5E47A974-FC02-464B-AE87-E5D0BE07BE8A}"/>
    <dataValidation imeMode="halfAlpha" allowBlank="1" showInputMessage="1" showErrorMessage="1" sqref="I87:Y87" xr:uid="{D52ED422-972B-4C59-93C4-EAE8D575C5CE}"/>
    <dataValidation imeMode="hiragana" allowBlank="1" showInputMessage="1" showErrorMessage="1" sqref="I112:Y112" xr:uid="{FEE8A4C9-C33D-4E00-B30A-FCE9CE372982}"/>
    <dataValidation imeMode="fullKatakana" allowBlank="1" showInputMessage="1" showErrorMessage="1" sqref="I114:Y114" xr:uid="{77247517-776D-41DA-9578-EA9FE508DFD7}"/>
    <dataValidation imeMode="hiragana" allowBlank="1" showInputMessage="1" showErrorMessage="1" sqref="I116:Y116" xr:uid="{FBE11D09-DE93-42D3-8CAA-A175F86A01D7}"/>
    <dataValidation type="whole" imeMode="halfAlpha" allowBlank="1" showInputMessage="1" showErrorMessage="1" error="7桁の数字を入力してください" sqref="I118:M118" xr:uid="{17EB8B53-0CB8-4E64-AD2D-0C23E9C0A406}">
      <formula1>0</formula1>
      <formula2>9999999</formula2>
    </dataValidation>
    <dataValidation imeMode="hiragana" allowBlank="1" showInputMessage="1" showErrorMessage="1" sqref="I120:Y120" xr:uid="{7C9F5117-684E-4A02-BA4C-22A48A885488}"/>
    <dataValidation imeMode="halfAlpha" allowBlank="1" showInputMessage="1" showErrorMessage="1" sqref="I122:M122" xr:uid="{CA01BAEB-029B-4722-BF6B-B78323CF64A5}"/>
    <dataValidation imeMode="halfAlpha" allowBlank="1" showInputMessage="1" showErrorMessage="1" sqref="P122" xr:uid="{589CF5C5-232A-4154-90A7-C542A5EA46D9}"/>
    <dataValidation imeMode="halfAlpha" allowBlank="1" showInputMessage="1" showErrorMessage="1" sqref="I124:M124" xr:uid="{59BE740D-50EF-47CD-B77F-64507F49CE1F}"/>
    <dataValidation imeMode="halfAlpha" allowBlank="1" showInputMessage="1" showErrorMessage="1" sqref="I126:Y126" xr:uid="{97C3DD70-4709-4A49-8273-C245136AE36C}"/>
    <dataValidation type="list" imeMode="halfAlpha" allowBlank="1" showInputMessage="1" showErrorMessage="1" error="リストから選択してください" sqref="I153:M153" xr:uid="{DBE70BF5-17A5-4030-94E6-8C94A0807B9A}">
      <formula1>"しない,する"</formula1>
    </dataValidation>
    <dataValidation imeMode="fullKatakana" allowBlank="1" showInputMessage="1" showErrorMessage="1" sqref="I155:Y155" xr:uid="{CFA23625-30DB-4B8A-B90D-E0E57FFA0649}"/>
    <dataValidation imeMode="hiragana" allowBlank="1" showInputMessage="1" showErrorMessage="1" sqref="I157:Y157" xr:uid="{8CA03041-9231-4817-A582-E30EFCEBAC63}"/>
    <dataValidation imeMode="halfAlpha" allowBlank="1" showInputMessage="1" showErrorMessage="1" sqref="I159:M159" xr:uid="{CB4FED82-3C05-427C-9EB6-2383D2A0D2F8}"/>
    <dataValidation type="whole" imeMode="halfAlpha" allowBlank="1" showInputMessage="1" showErrorMessage="1" error="7桁の数字を入力してください" sqref="I161:M161" xr:uid="{95B227B7-A33E-4C74-AB11-75897505ED34}">
      <formula1>0</formula1>
      <formula2>9999999</formula2>
    </dataValidation>
    <dataValidation imeMode="hiragana" allowBlank="1" showInputMessage="1" showErrorMessage="1" sqref="I163:Y163" xr:uid="{97E1284D-54AD-42AA-A08C-522459860936}"/>
    <dataValidation imeMode="halfAlpha" allowBlank="1" showInputMessage="1" showErrorMessage="1" sqref="I165:M165" xr:uid="{9E21F7F0-70B9-4B59-A095-3CF06A9F7815}"/>
    <dataValidation imeMode="halfAlpha" allowBlank="1" showInputMessage="1" showErrorMessage="1" sqref="I167:M167" xr:uid="{5CBDFF53-3011-446B-AA28-CF39FFDF4A0F}"/>
    <dataValidation imeMode="halfAlpha" allowBlank="1" showInputMessage="1" showErrorMessage="1" sqref="I169:Y169" xr:uid="{CF7FA4AA-CE6F-4C37-8CF0-78419CB67B22}"/>
    <dataValidation type="whole" imeMode="halfAlpha" allowBlank="1" showInputMessage="1" showErrorMessage="1" error="有効な数字を入力してください" sqref="I177:M177" xr:uid="{91DDB3E8-5E8B-4EF3-8E3A-DF821105DC69}">
      <formula1>0</formula1>
      <formula2>9999999999</formula2>
    </dataValidation>
    <dataValidation type="whole" imeMode="halfAlpha" allowBlank="1" showInputMessage="1" showErrorMessage="1" error="有効な数字を入力してください" sqref="I178:M178" xr:uid="{281894F5-912A-49D4-8A8B-E32D5D36441C}">
      <formula1>0</formula1>
      <formula2>9999999999</formula2>
    </dataValidation>
    <dataValidation type="whole" imeMode="halfAlpha" allowBlank="1" showInputMessage="1" showErrorMessage="1" error="有効な数字を入力してください" sqref="I179:M179" xr:uid="{5A391CE7-0E23-429E-A160-8DF1FF75CC6E}">
      <formula1>0</formula1>
      <formula2>9999999999</formula2>
    </dataValidation>
    <dataValidation type="whole" imeMode="halfAlpha" allowBlank="1" showInputMessage="1" showErrorMessage="1" error="有効な数字を入力してください。10兆円以上になる場合は、9,999,999,999と入力してください" sqref="I182:M182" xr:uid="{E3EAD36A-A9CD-48ED-B274-0CFBB7862A9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3:M183" xr:uid="{09F3F56F-9C0A-48DC-9200-A5F8B9FCFA46}">
      <formula1>-9999999999</formula1>
      <formula2>9999999999</formula2>
    </dataValidation>
    <dataValidation allowBlank="1" showInputMessage="1" showErrorMessage="1" sqref="I184:M184 I189:M189 P215:R215 S215:U215 V215:Y215 P217:R217 S217:U217 V217:Y217 B222 B340" xr:uid="{C5643935-AC25-4104-AB53-477BD1878C97}"/>
    <dataValidation type="whole" imeMode="halfAlpha" allowBlank="1" showInputMessage="1" showErrorMessage="1" error="有効な数字を入力してください。10兆円以上になる場合は、9,999,999,999と入力してください" sqref="I187:M187" xr:uid="{397D1A72-9732-4D76-94A1-D10F42B872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8:M188" xr:uid="{949AEB25-D8F1-4906-B532-219934E26A30}">
      <formula1>-9999999999</formula1>
      <formula2>9999999999</formula2>
    </dataValidation>
    <dataValidation type="date" imeMode="halfAlpha" allowBlank="1" showInputMessage="1" showErrorMessage="1" error="有効な日付を入力してください" sqref="I191:M191" xr:uid="{FE95D94E-B387-42AD-804E-443ADB42973E}">
      <formula1>92</formula1>
      <formula2>73415</formula2>
    </dataValidation>
    <dataValidation type="whole" imeMode="halfAlpha" allowBlank="1" showInputMessage="1" showErrorMessage="1" error="有効な数字を入力してください" sqref="I193:M193" xr:uid="{638A3663-8CFA-4B57-ABAC-D2ACB63FD25E}">
      <formula1>0</formula1>
      <formula2>9999999999</formula2>
    </dataValidation>
    <dataValidation type="whole" imeMode="halfAlpha" allowBlank="1" showInputMessage="1" showErrorMessage="1" error="有効な数字を入力してください" sqref="I195:M195" xr:uid="{1466F604-7FE8-47CD-836E-595DBD66C28F}">
      <formula1>0</formula1>
      <formula2>9999999999</formula2>
    </dataValidation>
    <dataValidation type="whole" imeMode="halfAlpha" allowBlank="1" showInputMessage="1" showErrorMessage="1" error="有効な数字を入力してください。10兆円以上になる場合は、9,999,999,999と入力してください" sqref="P206:R206" xr:uid="{07E02D58-48E6-4832-AF31-D84C7C39900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6:U206" xr:uid="{6FA939A0-ACAA-4AD7-B35C-57FCD016F91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06:Y206" xr:uid="{FC9EE9C2-4565-4041-BAED-801CBE9551D8}">
      <formula1>-9999999999</formula1>
      <formula2>9999999999</formula2>
    </dataValidation>
    <dataValidation type="list" imeMode="halfAlpha" allowBlank="1" showInputMessage="1" showErrorMessage="1" error="リストから選択してください" sqref="F207:O207" xr:uid="{1D3ED554-F963-4CFC-ACCF-507EFD344D85}">
      <formula1>営業種目_業務委託</formula1>
    </dataValidation>
    <dataValidation type="whole" imeMode="halfAlpha" allowBlank="1" showInputMessage="1" showErrorMessage="1" error="有効な数字を入力してください。10兆円以上になる場合は、9,999,999,999と入力してください" sqref="P207:R207" xr:uid="{0807E704-C6B2-41F1-A0C8-6B4801A3D7D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7:U207" xr:uid="{1BAB78E0-1DE4-44E6-8CC3-BF0CC7575B9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07:Y207" xr:uid="{762477AC-0E33-4FFE-BD3E-6B50E189342A}">
      <formula1>-9999999999</formula1>
      <formula2>9999999999</formula2>
    </dataValidation>
    <dataValidation type="list" imeMode="halfAlpha" allowBlank="1" showInputMessage="1" showErrorMessage="1" error="リストから選択してください" sqref="F208:O208" xr:uid="{002EA7AD-EFF0-4592-9D91-5B6FAD876F23}">
      <formula1>営業種目_業務委託</formula1>
    </dataValidation>
    <dataValidation type="whole" imeMode="halfAlpha" allowBlank="1" showInputMessage="1" showErrorMessage="1" error="有効な数字を入力してください。10兆円以上になる場合は、9,999,999,999と入力してください" sqref="P208:R208" xr:uid="{E66CABA2-04BF-4CF8-A8E3-73AB2CA36BF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8:U208" xr:uid="{03904FF0-5944-44AB-800D-26D4FA87F09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08:Y208" xr:uid="{9B339D72-F351-4124-9BF9-23E7017EEF2E}">
      <formula1>-9999999999</formula1>
      <formula2>9999999999</formula2>
    </dataValidation>
    <dataValidation type="list" imeMode="halfAlpha" allowBlank="1" showInputMessage="1" showErrorMessage="1" error="リストから選択してください" sqref="F209:O209" xr:uid="{EEA669EE-7061-4016-BAEE-9806A8BE7307}">
      <formula1>営業種目_業務委託</formula1>
    </dataValidation>
    <dataValidation type="whole" imeMode="halfAlpha" allowBlank="1" showInputMessage="1" showErrorMessage="1" error="有効な数字を入力してください。10兆円以上になる場合は、9,999,999,999と入力してください" sqref="P209:R209" xr:uid="{3BB3FF70-525B-4AAF-A186-DCDB1D4146B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09:U209" xr:uid="{D8C58CAD-9295-4D73-A819-CC9201F76E0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09:Y209" xr:uid="{E8335400-4D85-46AC-9276-7837B3A4232D}">
      <formula1>-9999999999</formula1>
      <formula2>9999999999</formula2>
    </dataValidation>
    <dataValidation type="list" imeMode="halfAlpha" allowBlank="1" showInputMessage="1" showErrorMessage="1" error="リストから選択してください" sqref="F210:O210" xr:uid="{5BBD075B-91C3-4BB3-BFC0-D0066EA914C1}">
      <formula1>営業種目_業務委託</formula1>
    </dataValidation>
    <dataValidation type="whole" imeMode="halfAlpha" allowBlank="1" showInputMessage="1" showErrorMessage="1" error="有効な数字を入力してください。10兆円以上になる場合は、9,999,999,999と入力してください" sqref="P210:R210" xr:uid="{2D1A2133-1BE4-47DC-ADA1-E4C038C1128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0:U210" xr:uid="{04A82FE3-AF94-49D7-BDF5-A683A170AD8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0:Y210" xr:uid="{E7DF9A13-BB9F-41EB-B132-B39D2A67A91F}">
      <formula1>-9999999999</formula1>
      <formula2>9999999999</formula2>
    </dataValidation>
    <dataValidation type="list" imeMode="halfAlpha" allowBlank="1" showInputMessage="1" showErrorMessage="1" error="リストから選択してください" sqref="F211:O211" xr:uid="{ADD6D09A-4C07-4B63-BF7D-729DADA77082}">
      <formula1>営業種目_業務委託</formula1>
    </dataValidation>
    <dataValidation type="whole" imeMode="halfAlpha" allowBlank="1" showInputMessage="1" showErrorMessage="1" error="有効な数字を入力してください。10兆円以上になる場合は、9,999,999,999と入力してください" sqref="P211:R211" xr:uid="{DC0BAF57-2F2B-4E1F-8025-C4B5FDDAF41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1:U211" xr:uid="{7FD78EC3-608D-45F2-992D-3FFFD64B316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1:Y211" xr:uid="{CBF74436-B426-44A9-B37F-2FAE8D46EA5D}">
      <formula1>-9999999999</formula1>
      <formula2>9999999999</formula2>
    </dataValidation>
    <dataValidation type="list" imeMode="halfAlpha" allowBlank="1" showInputMessage="1" showErrorMessage="1" error="リストから選択してください" sqref="F212:O212" xr:uid="{B1BF5A5E-EE40-464B-A0B7-6C93EA562A7D}">
      <formula1>営業種目_業務委託</formula1>
    </dataValidation>
    <dataValidation type="whole" imeMode="halfAlpha" allowBlank="1" showInputMessage="1" showErrorMessage="1" error="有効な数字を入力してください。10兆円以上になる場合は、9,999,999,999と入力してください" sqref="P212:R212" xr:uid="{91CA4EAE-31AA-49B6-8A36-8F53A11C3A1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2:U212" xr:uid="{8F23F4A8-FA3E-4561-9957-FE360677476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2:Y212" xr:uid="{969F1C7D-A9F6-4B6A-8C1F-B126C34B3B4C}">
      <formula1>-9999999999</formula1>
      <formula2>9999999999</formula2>
    </dataValidation>
    <dataValidation type="list" imeMode="halfAlpha" allowBlank="1" showInputMessage="1" showErrorMessage="1" error="リストから選択してください" sqref="F213:O213" xr:uid="{0AB7296B-29BD-4D72-80BB-0BE077C9D40D}">
      <formula1>営業種目_業務委託</formula1>
    </dataValidation>
    <dataValidation type="whole" imeMode="halfAlpha" allowBlank="1" showInputMessage="1" showErrorMessage="1" error="有効な数字を入力してください。10兆円以上になる場合は、9,999,999,999と入力してください" sqref="P213:R213" xr:uid="{753FBAF6-33B5-477F-A0EE-718D2EBC1F9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3:U213" xr:uid="{D5234383-3744-4570-81E7-13458061A74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3:Y213" xr:uid="{0F43D5FF-9329-4761-996A-6868005291FD}">
      <formula1>-9999999999</formula1>
      <formula2>9999999999</formula2>
    </dataValidation>
    <dataValidation type="list" imeMode="halfAlpha" allowBlank="1" showInputMessage="1" showErrorMessage="1" error="リストから選択してください" sqref="F214:O214" xr:uid="{5118A35B-409B-431C-B51E-7A65C8358777}">
      <formula1>営業種目_業務委託</formula1>
    </dataValidation>
    <dataValidation type="whole" imeMode="halfAlpha" allowBlank="1" showInputMessage="1" showErrorMessage="1" error="有効な数字を入力してください。10兆円以上になる場合は、9,999,999,999と入力してください" sqref="P214:R214" xr:uid="{440CC034-2736-4DD9-AD0D-FB72594E59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4:U214" xr:uid="{6F8E2C61-7D16-49D9-8D49-EFE1C61FD3E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4:Y214" xr:uid="{9AD2B3FB-4A8F-4D72-9876-C46C4A5D8AC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16:R216" xr:uid="{FB6C0A00-E1E0-40AC-9FDD-5B326B55584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16:U216" xr:uid="{A8A89E87-8FA6-4033-A791-70104777D1A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16:Y216" xr:uid="{872DB9B0-440C-49D4-8626-30466D547F9D}">
      <formula1>-9999999999</formula1>
      <formula2>9999999999</formula2>
    </dataValidation>
    <dataValidation type="list" imeMode="halfAlpha" allowBlank="1" showInputMessage="1" showErrorMessage="1" error="リストから選択してください" sqref="P223" xr:uid="{1CB8B57A-0D43-418A-A577-52FB1A868363}">
      <formula1>"○,　"</formula1>
    </dataValidation>
    <dataValidation type="list" imeMode="halfAlpha" allowBlank="1" showInputMessage="1" showErrorMessage="1" error="リストから選択してください" sqref="P224" xr:uid="{D3D82BEE-DCC3-47C9-8E68-E7FA63218255}">
      <formula1>"○,　"</formula1>
    </dataValidation>
    <dataValidation type="list" imeMode="halfAlpha" allowBlank="1" showInputMessage="1" showErrorMessage="1" error="リストから選択してください" sqref="P225" xr:uid="{A426327F-01F2-4828-8CFB-61A812ABB85A}">
      <formula1>"○,　"</formula1>
    </dataValidation>
    <dataValidation type="list" imeMode="halfAlpha" allowBlank="1" showInputMessage="1" showErrorMessage="1" error="リストから選択してください" sqref="P226" xr:uid="{434D92F6-C58F-432F-898A-D2941596ACBC}">
      <formula1>"○,　"</formula1>
    </dataValidation>
    <dataValidation type="list" imeMode="halfAlpha" allowBlank="1" showInputMessage="1" showErrorMessage="1" error="リストから選択してください" sqref="P227" xr:uid="{BF335EA4-03CA-4F8E-935A-904E56297E22}">
      <formula1>"○,　"</formula1>
    </dataValidation>
    <dataValidation type="list" imeMode="halfAlpha" allowBlank="1" showInputMessage="1" showErrorMessage="1" error="リストから選択してください" sqref="P228" xr:uid="{98C23C7F-25DE-4D00-AF69-01A84FF60699}">
      <formula1>"○,　"</formula1>
    </dataValidation>
    <dataValidation type="list" imeMode="halfAlpha" allowBlank="1" showInputMessage="1" showErrorMessage="1" error="リストから選択してください" sqref="P229" xr:uid="{F8AABD0C-17F2-4F97-A6CB-CBCF51350A08}">
      <formula1>"○,　"</formula1>
    </dataValidation>
    <dataValidation type="list" imeMode="halfAlpha" allowBlank="1" showInputMessage="1" showErrorMessage="1" error="リストから選択してください" sqref="P230" xr:uid="{56059856-A1DA-4B8F-8A90-2F86DE00A002}">
      <formula1>"○,　"</formula1>
    </dataValidation>
    <dataValidation type="list" imeMode="halfAlpha" allowBlank="1" showInputMessage="1" showErrorMessage="1" error="リストから選択してください" sqref="P231" xr:uid="{B3EC1E16-7C28-47A7-AE31-DDB961AFE23E}">
      <formula1>"○,　"</formula1>
    </dataValidation>
    <dataValidation type="list" imeMode="halfAlpha" allowBlank="1" showInputMessage="1" showErrorMessage="1" error="リストから選択してください" sqref="P232" xr:uid="{03673117-3EF6-4160-AD7A-659CEF62023E}">
      <formula1>"○,　"</formula1>
    </dataValidation>
    <dataValidation type="list" imeMode="halfAlpha" allowBlank="1" showInputMessage="1" showErrorMessage="1" error="リストから選択してください" sqref="P233" xr:uid="{B3600A07-D1D0-42E3-ACDC-C788D61CB8C5}">
      <formula1>"○,　"</formula1>
    </dataValidation>
    <dataValidation type="list" imeMode="halfAlpha" allowBlank="1" showInputMessage="1" showErrorMessage="1" error="リストから選択してください" sqref="P234" xr:uid="{868F9C6E-4EB0-4335-9857-A35527B17536}">
      <formula1>"○,　"</formula1>
    </dataValidation>
    <dataValidation type="list" imeMode="halfAlpha" allowBlank="1" showInputMessage="1" showErrorMessage="1" error="リストから選択してください" sqref="P235" xr:uid="{E8DD32A5-A09F-4F18-9EAA-3653A7A1D0A2}">
      <formula1>"○,　"</formula1>
    </dataValidation>
    <dataValidation type="list" imeMode="halfAlpha" allowBlank="1" showInputMessage="1" showErrorMessage="1" error="リストから選択してください" sqref="P236" xr:uid="{EFAEA7B9-B5D3-4CF3-AE5A-E19B6FFEA93D}">
      <formula1>"○,　"</formula1>
    </dataValidation>
    <dataValidation type="list" imeMode="halfAlpha" allowBlank="1" showInputMessage="1" showErrorMessage="1" error="リストから選択してください" sqref="P237" xr:uid="{26C22CCA-91F0-4ED3-8100-A987E0C5CC01}">
      <formula1>"○,　"</formula1>
    </dataValidation>
    <dataValidation type="list" imeMode="halfAlpha" allowBlank="1" showInputMessage="1" showErrorMessage="1" error="リストから選択してください" sqref="P238" xr:uid="{CAB52F8B-F23A-46D5-9567-F2ACE9FB9D0A}">
      <formula1>"○,　"</formula1>
    </dataValidation>
    <dataValidation type="list" imeMode="halfAlpha" allowBlank="1" showInputMessage="1" showErrorMessage="1" error="リストから選択してください" sqref="P239" xr:uid="{A600341C-2250-437C-B7FB-3D4B2E2451DD}">
      <formula1>"○,　"</formula1>
    </dataValidation>
    <dataValidation type="list" imeMode="halfAlpha" allowBlank="1" showInputMessage="1" showErrorMessage="1" error="リストから選択してください" sqref="P240" xr:uid="{091A8253-2F06-4342-9CE4-CD3D69ECB5CB}">
      <formula1>"○,　"</formula1>
    </dataValidation>
    <dataValidation type="list" imeMode="halfAlpha" allowBlank="1" showInputMessage="1" showErrorMessage="1" error="リストから選択してください" sqref="P241" xr:uid="{4FE19570-38CD-455E-8FC5-2C8F5FBA90E1}">
      <formula1>"○,　"</formula1>
    </dataValidation>
    <dataValidation type="list" imeMode="halfAlpha" allowBlank="1" showInputMessage="1" showErrorMessage="1" error="リストから選択してください" sqref="P242" xr:uid="{2F1458A3-2A07-483C-B839-199D4E5B69B5}">
      <formula1>"○,　"</formula1>
    </dataValidation>
    <dataValidation type="list" imeMode="halfAlpha" allowBlank="1" showInputMessage="1" showErrorMessage="1" error="リストから選択してください" sqref="P243" xr:uid="{2886B3E5-5CDF-4EC7-AAEA-8B47C639DC56}">
      <formula1>"○,　"</formula1>
    </dataValidation>
    <dataValidation type="list" imeMode="halfAlpha" allowBlank="1" showInputMessage="1" showErrorMessage="1" error="リストから選択してください" sqref="P244" xr:uid="{73B7E092-570B-4F77-A8EF-332BD9787AB8}">
      <formula1>"○,　"</formula1>
    </dataValidation>
    <dataValidation type="list" imeMode="halfAlpha" allowBlank="1" showInputMessage="1" showErrorMessage="1" error="リストから選択してください" sqref="P245" xr:uid="{20C90AEA-FC52-4EE2-87A2-0037AC947FB3}">
      <formula1>"○,　"</formula1>
    </dataValidation>
    <dataValidation type="list" imeMode="halfAlpha" allowBlank="1" showInputMessage="1" showErrorMessage="1" error="リストから選択してください" sqref="P246" xr:uid="{6C47EF85-047D-4F3E-8BA7-249C065E89CD}">
      <formula1>"○,　"</formula1>
    </dataValidation>
    <dataValidation type="list" imeMode="halfAlpha" allowBlank="1" showInputMessage="1" showErrorMessage="1" error="リストから選択してください" sqref="P247" xr:uid="{2AF04CB6-2D46-4D38-9A07-64F634EAE1F4}">
      <formula1>"○,　"</formula1>
    </dataValidation>
    <dataValidation type="list" imeMode="halfAlpha" allowBlank="1" showInputMessage="1" showErrorMessage="1" error="リストから選択してください" sqref="P248" xr:uid="{4F382C69-EAEF-40F3-9424-EB2F11D20721}">
      <formula1>"○,　"</formula1>
    </dataValidation>
    <dataValidation type="list" imeMode="halfAlpha" allowBlank="1" showInputMessage="1" showErrorMessage="1" error="リストから選択してください" sqref="Y248" xr:uid="{1B566858-1BB3-4058-86A8-73C1D250B6A7}">
      <formula1>"○,　"</formula1>
    </dataValidation>
    <dataValidation type="list" imeMode="halfAlpha" allowBlank="1" showInputMessage="1" showErrorMessage="1" error="リストから選択してください" sqref="P249" xr:uid="{1C919443-5CBE-411D-8B2C-81F9414E03D2}">
      <formula1>"○,　"</formula1>
    </dataValidation>
    <dataValidation type="list" imeMode="halfAlpha" allowBlank="1" showInputMessage="1" showErrorMessage="1" error="リストから選択してください" sqref="Y249" xr:uid="{55425CAC-9711-4B89-B95B-4496D97B5DA1}">
      <formula1>"○,　"</formula1>
    </dataValidation>
    <dataValidation type="list" imeMode="halfAlpha" allowBlank="1" showInputMessage="1" showErrorMessage="1" error="リストから選択してください" sqref="P250" xr:uid="{E61AC11F-B388-42F6-9A37-FFF03F17D611}">
      <formula1>"○,　"</formula1>
    </dataValidation>
    <dataValidation type="list" imeMode="halfAlpha" allowBlank="1" showInputMessage="1" showErrorMessage="1" error="リストから選択してください" sqref="P251" xr:uid="{89714B8C-5F60-4959-BF5B-ACE61D2D2052}">
      <formula1>"○,　"</formula1>
    </dataValidation>
    <dataValidation type="list" imeMode="halfAlpha" allowBlank="1" showInputMessage="1" showErrorMessage="1" error="リストから選択してください" sqref="P252" xr:uid="{A938EEE7-8008-4B2D-8586-6ACDB580D419}">
      <formula1>"○,　"</formula1>
    </dataValidation>
    <dataValidation type="list" imeMode="halfAlpha" allowBlank="1" showInputMessage="1" showErrorMessage="1" error="リストから選択してください" sqref="Y252" xr:uid="{36786967-E6CA-4C4A-89CE-28EFDA3E1594}">
      <formula1>"○,　"</formula1>
    </dataValidation>
    <dataValidation type="list" imeMode="halfAlpha" allowBlank="1" showInputMessage="1" showErrorMessage="1" error="リストから選択してください" sqref="P253" xr:uid="{75549D87-B542-410D-83E9-288F2537C10F}">
      <formula1>"○,　"</formula1>
    </dataValidation>
    <dataValidation type="list" imeMode="halfAlpha" allowBlank="1" showInputMessage="1" showErrorMessage="1" error="リストから選択してください" sqref="Y253" xr:uid="{F8064686-F6CD-456A-84C2-0ACEE8326CD1}">
      <formula1>"○,　"</formula1>
    </dataValidation>
    <dataValidation type="list" imeMode="halfAlpha" allowBlank="1" showInputMessage="1" showErrorMessage="1" error="リストから選択してください" sqref="P254" xr:uid="{EA3647A4-75FD-4ACE-B317-592CB49431F6}">
      <formula1>"○,　"</formula1>
    </dataValidation>
    <dataValidation type="list" imeMode="halfAlpha" allowBlank="1" showInputMessage="1" showErrorMessage="1" error="リストから選択してください" sqref="P255" xr:uid="{80A05C64-DA39-4950-AD3F-AB588CC87093}">
      <formula1>"○,　"</formula1>
    </dataValidation>
    <dataValidation type="list" imeMode="halfAlpha" allowBlank="1" showInputMessage="1" showErrorMessage="1" error="リストから選択してください" sqref="P256" xr:uid="{72DE15FD-431F-4A44-94DD-3275DA7813E8}">
      <formula1>"○,　"</formula1>
    </dataValidation>
    <dataValidation type="list" imeMode="halfAlpha" allowBlank="1" showInputMessage="1" showErrorMessage="1" error="リストから選択してください" sqref="P257" xr:uid="{8CCD24E1-019D-4054-B963-EF03825A0354}">
      <formula1>"○,　"</formula1>
    </dataValidation>
    <dataValidation type="list" imeMode="halfAlpha" allowBlank="1" showInputMessage="1" showErrorMessage="1" error="リストから選択してください" sqref="P258" xr:uid="{FE4DB4AC-8497-440C-992B-424C4F9567A5}">
      <formula1>"○,　"</formula1>
    </dataValidation>
    <dataValidation type="list" imeMode="halfAlpha" allowBlank="1" showInputMessage="1" showErrorMessage="1" error="リストから選択してください" sqref="P259" xr:uid="{563ABCDC-E018-4353-8243-AAB35A9D39C7}">
      <formula1>"○,　"</formula1>
    </dataValidation>
    <dataValidation type="list" imeMode="halfAlpha" allowBlank="1" showInputMessage="1" showErrorMessage="1" error="リストから選択してください" sqref="P260" xr:uid="{6FDD8B75-B36C-406A-8091-35E65B5676ED}">
      <formula1>"○,　"</formula1>
    </dataValidation>
    <dataValidation type="list" imeMode="halfAlpha" allowBlank="1" showInputMessage="1" showErrorMessage="1" error="リストから選択してください" sqref="P261" xr:uid="{579D1813-28A0-45B3-AA7D-61EC39D97C78}">
      <formula1>"○,　"</formula1>
    </dataValidation>
    <dataValidation type="list" imeMode="halfAlpha" allowBlank="1" showInputMessage="1" showErrorMessage="1" error="リストから選択してください" sqref="P262" xr:uid="{F95B9A74-4A50-4859-92D7-3D26ED3DF9AC}">
      <formula1>"○,　"</formula1>
    </dataValidation>
    <dataValidation type="list" imeMode="halfAlpha" allowBlank="1" showInputMessage="1" showErrorMessage="1" error="リストから選択してください" sqref="P263" xr:uid="{6B8B4A5B-F1C4-44B2-8138-036F82D7425D}">
      <formula1>"○,　"</formula1>
    </dataValidation>
    <dataValidation type="list" imeMode="halfAlpha" allowBlank="1" showInputMessage="1" showErrorMessage="1" error="リストから選択してください" sqref="P264" xr:uid="{9EA53013-A187-48F3-9BCF-5E709B69652C}">
      <formula1>"○,　"</formula1>
    </dataValidation>
    <dataValidation type="list" imeMode="halfAlpha" allowBlank="1" showInputMessage="1" showErrorMessage="1" error="リストから選択してください" sqref="P265" xr:uid="{2FAA77FD-70CF-400B-9CE8-5ED3886FF08A}">
      <formula1>"○,　"</formula1>
    </dataValidation>
    <dataValidation type="list" imeMode="halfAlpha" allowBlank="1" showInputMessage="1" showErrorMessage="1" error="リストから選択してください" sqref="P266" xr:uid="{65CE99A1-17F1-41DF-B151-B5478E2BF62A}">
      <formula1>"○,　"</formula1>
    </dataValidation>
    <dataValidation type="list" imeMode="halfAlpha" allowBlank="1" showInputMessage="1" showErrorMessage="1" error="リストから選択してください" sqref="Y266" xr:uid="{841DAE0F-A5E6-48CE-BF5F-BB6752D1E440}">
      <formula1>"○,　"</formula1>
    </dataValidation>
    <dataValidation type="list" imeMode="halfAlpha" allowBlank="1" showInputMessage="1" showErrorMessage="1" error="リストから選択してください" sqref="P267" xr:uid="{A3062A70-F346-4247-AF93-DB924ADB6497}">
      <formula1>"○,　"</formula1>
    </dataValidation>
    <dataValidation type="list" imeMode="halfAlpha" allowBlank="1" showInputMessage="1" showErrorMessage="1" error="リストから選択してください" sqref="P268" xr:uid="{8888B54E-A85F-4014-8431-A583FD3071CC}">
      <formula1>"○,　"</formula1>
    </dataValidation>
    <dataValidation type="list" imeMode="halfAlpha" allowBlank="1" showInputMessage="1" showErrorMessage="1" error="リストから選択してください" sqref="P269" xr:uid="{E7C6DF1D-6239-4DC7-8E52-F031DD3812A4}">
      <formula1>"○,　"</formula1>
    </dataValidation>
    <dataValidation type="list" imeMode="halfAlpha" allowBlank="1" showInputMessage="1" showErrorMessage="1" error="リストから選択してください" sqref="P270" xr:uid="{FAF1201D-53C2-48E4-A479-240B94231E01}">
      <formula1>"○,　"</formula1>
    </dataValidation>
    <dataValidation type="list" imeMode="halfAlpha" allowBlank="1" showInputMessage="1" showErrorMessage="1" error="リストから選択してください" sqref="Y270" xr:uid="{799C333B-C5B4-425B-8469-15AD9345D9C6}">
      <formula1>"○,　"</formula1>
    </dataValidation>
    <dataValidation type="list" imeMode="halfAlpha" allowBlank="1" showInputMessage="1" showErrorMessage="1" error="リストから選択してください" sqref="P271" xr:uid="{B397B6EC-093D-479F-A865-793943FA2A6C}">
      <formula1>"○,　"</formula1>
    </dataValidation>
    <dataValidation type="list" imeMode="halfAlpha" allowBlank="1" showInputMessage="1" showErrorMessage="1" error="リストから選択してください" sqref="Y271" xr:uid="{6537C2EE-F5A0-47D6-B128-94A5BB4EEAF4}">
      <formula1>"○,　"</formula1>
    </dataValidation>
    <dataValidation type="list" imeMode="halfAlpha" allowBlank="1" showInputMessage="1" showErrorMessage="1" error="リストから選択してください" sqref="P272" xr:uid="{00B3AA97-BBE1-406B-B054-02E9DAA5073D}">
      <formula1>"○,　"</formula1>
    </dataValidation>
    <dataValidation type="list" imeMode="halfAlpha" allowBlank="1" showInputMessage="1" showErrorMessage="1" error="リストから選択してください" sqref="P276" xr:uid="{86CD5F21-73F0-421F-8CEF-028DCAAD4DF3}">
      <formula1>"○,　"</formula1>
    </dataValidation>
    <dataValidation type="list" imeMode="halfAlpha" allowBlank="1" showInputMessage="1" showErrorMessage="1" error="リストから選択してください" sqref="P277" xr:uid="{C58F70B8-E3EA-4A1D-A322-F5270A403305}">
      <formula1>"○,　"</formula1>
    </dataValidation>
    <dataValidation type="list" imeMode="halfAlpha" allowBlank="1" showInputMessage="1" showErrorMessage="1" error="リストから選択してください" sqref="Y277" xr:uid="{40C27741-19A7-41B8-9A27-CDC6C5E79392}">
      <formula1>"○,　"</formula1>
    </dataValidation>
    <dataValidation type="list" imeMode="halfAlpha" allowBlank="1" showInputMessage="1" showErrorMessage="1" error="リストから選択してください" sqref="P278" xr:uid="{FA0386CF-CA51-43D6-9278-E81A8C2D4E59}">
      <formula1>"○,　"</formula1>
    </dataValidation>
    <dataValidation type="list" imeMode="halfAlpha" allowBlank="1" showInputMessage="1" showErrorMessage="1" error="リストから選択してください" sqref="Y278" xr:uid="{69F6E0EC-36C9-41B3-946C-B19D74D70858}">
      <formula1>"○,　"</formula1>
    </dataValidation>
    <dataValidation type="list" imeMode="halfAlpha" allowBlank="1" showInputMessage="1" showErrorMessage="1" error="リストから選択してください" sqref="P279" xr:uid="{06A653FA-21DF-4E70-A961-141B5A6349AD}">
      <formula1>"○,　"</formula1>
    </dataValidation>
    <dataValidation type="list" imeMode="halfAlpha" allowBlank="1" showInputMessage="1" showErrorMessage="1" error="リストから選択してください" sqref="P280" xr:uid="{A2F2A27F-90F2-4B5E-A99C-9EF867818089}">
      <formula1>"○,　"</formula1>
    </dataValidation>
    <dataValidation type="list" imeMode="halfAlpha" allowBlank="1" showInputMessage="1" showErrorMessage="1" error="リストから選択してください" sqref="Y280" xr:uid="{72FA84AC-FBA6-4B94-AA63-AE4A486F01D0}">
      <formula1>"○,　"</formula1>
    </dataValidation>
    <dataValidation type="list" imeMode="halfAlpha" allowBlank="1" showInputMessage="1" showErrorMessage="1" error="リストから選択してください" sqref="P281" xr:uid="{07247B9D-E4AD-42C0-821A-A478804C001C}">
      <formula1>"○,　"</formula1>
    </dataValidation>
    <dataValidation type="list" imeMode="halfAlpha" allowBlank="1" showInputMessage="1" showErrorMessage="1" error="リストから選択してください" sqref="P282" xr:uid="{AE49400B-74DB-488B-9B72-C239A79DAF0F}">
      <formula1>"○,　"</formula1>
    </dataValidation>
    <dataValidation type="list" imeMode="halfAlpha" allowBlank="1" showInputMessage="1" showErrorMessage="1" error="リストから選択してください" sqref="P283" xr:uid="{3A3FA4CE-F052-4BE9-AAC9-67B41AED22B7}">
      <formula1>"○,　"</formula1>
    </dataValidation>
    <dataValidation type="list" imeMode="halfAlpha" allowBlank="1" showInputMessage="1" showErrorMessage="1" error="リストから選択してください" sqref="Y283" xr:uid="{AAFF6E37-C897-4B1D-BE53-E24F1D044CAF}">
      <formula1>"○,　"</formula1>
    </dataValidation>
    <dataValidation type="list" imeMode="halfAlpha" allowBlank="1" showInputMessage="1" showErrorMessage="1" error="リストから選択してください" sqref="P284" xr:uid="{CFD00406-5776-4823-9E6E-5DA0271028A9}">
      <formula1>"○,　"</formula1>
    </dataValidation>
    <dataValidation type="list" imeMode="halfAlpha" allowBlank="1" showInputMessage="1" showErrorMessage="1" error="リストから選択してください" sqref="Y284" xr:uid="{9E1693DD-D96D-44B8-B3D5-DABAF372D0DE}">
      <formula1>"○,　"</formula1>
    </dataValidation>
    <dataValidation type="list" imeMode="halfAlpha" allowBlank="1" showInputMessage="1" showErrorMessage="1" error="リストから選択してください" sqref="P285" xr:uid="{9B47F195-DEF6-4292-A601-6406603EBAA7}">
      <formula1>"○,　"</formula1>
    </dataValidation>
    <dataValidation type="list" imeMode="halfAlpha" allowBlank="1" showInputMessage="1" showErrorMessage="1" error="リストから選択してください" sqref="P286" xr:uid="{3DFDC056-E65C-400D-BAF6-66F6DAB5EC9E}">
      <formula1>"○,　"</formula1>
    </dataValidation>
    <dataValidation type="list" imeMode="halfAlpha" allowBlank="1" showInputMessage="1" showErrorMessage="1" error="リストから選択してください" sqref="Y286" xr:uid="{79211C2E-78A5-453E-AC9B-596839D58565}">
      <formula1>"○,　"</formula1>
    </dataValidation>
    <dataValidation type="list" imeMode="halfAlpha" allowBlank="1" showInputMessage="1" showErrorMessage="1" error="リストから選択してください" sqref="P287" xr:uid="{D6980710-16BB-4BF6-8542-EFFA110A8ED1}">
      <formula1>"○,　"</formula1>
    </dataValidation>
    <dataValidation type="list" imeMode="halfAlpha" allowBlank="1" showInputMessage="1" showErrorMessage="1" error="リストから選択してください" sqref="P288" xr:uid="{BCE0CED0-4D12-4F27-AE81-444C909681BB}">
      <formula1>"○,　"</formula1>
    </dataValidation>
    <dataValidation type="list" imeMode="halfAlpha" allowBlank="1" showInputMessage="1" showErrorMessage="1" error="リストから選択してください" sqref="Y288" xr:uid="{AC0B3B0C-181A-4FA2-81DB-EE3A8D6D14E3}">
      <formula1>"○,　"</formula1>
    </dataValidation>
    <dataValidation type="list" imeMode="halfAlpha" allowBlank="1" showInputMessage="1" showErrorMessage="1" error="リストから選択してください" sqref="P289" xr:uid="{280F1309-C39E-4BFA-8885-557836382065}">
      <formula1>"○,　"</formula1>
    </dataValidation>
    <dataValidation type="list" imeMode="halfAlpha" allowBlank="1" showInputMessage="1" showErrorMessage="1" error="リストから選択してください" sqref="Y289" xr:uid="{01824E61-0253-4217-921C-F7DAA51FDDC4}">
      <formula1>"○,　"</formula1>
    </dataValidation>
    <dataValidation type="list" imeMode="halfAlpha" allowBlank="1" showInputMessage="1" showErrorMessage="1" error="リストから選択してください" sqref="P290" xr:uid="{1FFB3327-673E-48EA-BF7F-CA3E200C248B}">
      <formula1>"○,　"</formula1>
    </dataValidation>
    <dataValidation type="list" imeMode="halfAlpha" allowBlank="1" showInputMessage="1" showErrorMessage="1" error="リストから選択してください" sqref="Y290" xr:uid="{E5EC7A6D-4E9B-402C-B9BD-A58F2D02E409}">
      <formula1>"○,　"</formula1>
    </dataValidation>
    <dataValidation type="list" imeMode="halfAlpha" allowBlank="1" showInputMessage="1" showErrorMessage="1" error="リストから選択してください" sqref="P291" xr:uid="{4C9777CD-6A95-4E51-8BA8-8B9613957AB5}">
      <formula1>"○,　"</formula1>
    </dataValidation>
    <dataValidation type="list" imeMode="halfAlpha" allowBlank="1" showInputMessage="1" showErrorMessage="1" error="リストから選択してください" sqref="P292" xr:uid="{11106D66-33AA-4996-BB8C-7268BD7C75C9}">
      <formula1>"○,　"</formula1>
    </dataValidation>
    <dataValidation type="list" imeMode="halfAlpha" allowBlank="1" showInputMessage="1" showErrorMessage="1" error="リストから選択してください" sqref="P293" xr:uid="{34BEF1C4-0C18-4D6C-9656-930C249FC3A1}">
      <formula1>"○,　"</formula1>
    </dataValidation>
    <dataValidation type="list" imeMode="halfAlpha" allowBlank="1" showInputMessage="1" showErrorMessage="1" error="リストから選択してください" sqref="P294" xr:uid="{B3D7C844-7473-4410-87F6-7EC826A68709}">
      <formula1>"○,　"</formula1>
    </dataValidation>
    <dataValidation type="list" imeMode="halfAlpha" allowBlank="1" showInputMessage="1" showErrorMessage="1" error="リストから選択してください" sqref="P295" xr:uid="{2C24F742-4394-45B5-A73E-1B24D80F1935}">
      <formula1>"○,　"</formula1>
    </dataValidation>
    <dataValidation type="list" imeMode="halfAlpha" allowBlank="1" showInputMessage="1" showErrorMessage="1" error="リストから選択してください" sqref="P296" xr:uid="{7504E1B0-9215-49C5-B757-2FA68B76A9D5}">
      <formula1>"○,　"</formula1>
    </dataValidation>
    <dataValidation type="list" imeMode="halfAlpha" allowBlank="1" showInputMessage="1" showErrorMessage="1" error="リストから選択してください" sqref="P297" xr:uid="{A2D2E52B-65F1-416E-A0F3-88DDC52E8EAE}">
      <formula1>"○,　"</formula1>
    </dataValidation>
    <dataValidation type="list" imeMode="halfAlpha" allowBlank="1" showInputMessage="1" showErrorMessage="1" error="リストから選択してください" sqref="P298" xr:uid="{632027BB-D929-428F-A2B6-093FAE6E8AB8}">
      <formula1>"○,　"</formula1>
    </dataValidation>
    <dataValidation type="list" imeMode="halfAlpha" allowBlank="1" showInputMessage="1" showErrorMessage="1" error="リストから選択してください" sqref="P300" xr:uid="{91BF8217-92DC-4973-AC07-41A6292C2007}">
      <formula1>"○,　"</formula1>
    </dataValidation>
    <dataValidation type="list" imeMode="halfAlpha" allowBlank="1" showInputMessage="1" showErrorMessage="1" error="リストから選択してください" sqref="P301" xr:uid="{5B4ECA45-5F0C-4241-9904-E7CB5D31012D}">
      <formula1>"○,　"</formula1>
    </dataValidation>
    <dataValidation type="list" imeMode="halfAlpha" allowBlank="1" showInputMessage="1" showErrorMessage="1" error="リストから選択してください" sqref="P302" xr:uid="{2811742A-8A4D-4D08-868C-37CA299CA059}">
      <formula1>"○,　"</formula1>
    </dataValidation>
    <dataValidation type="list" imeMode="halfAlpha" allowBlank="1" showInputMessage="1" showErrorMessage="1" error="リストから選択してください" sqref="P303" xr:uid="{F37A8E34-90D8-4DE5-9F77-3D61FBEAA686}">
      <formula1>"○,　"</formula1>
    </dataValidation>
    <dataValidation type="list" imeMode="halfAlpha" allowBlank="1" showInputMessage="1" showErrorMessage="1" error="リストから選択してください" sqref="P304" xr:uid="{78265719-7F02-4C6C-B204-78683E97BF0B}">
      <formula1>"○,　"</formula1>
    </dataValidation>
    <dataValidation type="list" imeMode="halfAlpha" allowBlank="1" showInputMessage="1" showErrorMessage="1" error="リストから選択してください" sqref="P305" xr:uid="{5210D645-410E-4063-AD23-E15AD53F178F}">
      <formula1>"○,　"</formula1>
    </dataValidation>
    <dataValidation type="list" imeMode="halfAlpha" allowBlank="1" showInputMessage="1" showErrorMessage="1" error="リストから選択してください" sqref="P306" xr:uid="{82CB0E61-5200-45CE-B599-2BD59D32CE79}">
      <formula1>"○,　"</formula1>
    </dataValidation>
    <dataValidation type="list" imeMode="halfAlpha" allowBlank="1" showInputMessage="1" showErrorMessage="1" error="リストから選択してください" sqref="P307" xr:uid="{41DF1A9D-1EC2-44FF-88E1-87C08C80D1A0}">
      <formula1>"○,　"</formula1>
    </dataValidation>
    <dataValidation type="list" imeMode="halfAlpha" allowBlank="1" showInputMessage="1" showErrorMessage="1" error="リストから選択してください" sqref="P308" xr:uid="{180A87E8-6DA1-4CFB-87A8-A1E1A6A30857}">
      <formula1>"○,　"</formula1>
    </dataValidation>
    <dataValidation type="list" imeMode="halfAlpha" allowBlank="1" showInputMessage="1" showErrorMessage="1" error="リストから選択してください" sqref="P309" xr:uid="{9A310636-70AE-4797-8A93-CA15C1FB413B}">
      <formula1>"○,　"</formula1>
    </dataValidation>
    <dataValidation type="list" imeMode="halfAlpha" allowBlank="1" showInputMessage="1" showErrorMessage="1" error="リストから選択してください" sqref="P310" xr:uid="{91C5112B-C147-485E-BADC-A3DDD1031A8F}">
      <formula1>"○,　"</formula1>
    </dataValidation>
    <dataValidation type="list" imeMode="halfAlpha" allowBlank="1" showInputMessage="1" showErrorMessage="1" error="リストから選択してください" sqref="P311" xr:uid="{49E1F900-C88B-4826-BE52-C255614467D4}">
      <formula1>"○,　"</formula1>
    </dataValidation>
    <dataValidation type="list" imeMode="halfAlpha" allowBlank="1" showInputMessage="1" showErrorMessage="1" error="リストから選択してください" sqref="P312" xr:uid="{BB6D566E-A4E6-4BCF-99C4-BEA41E4468E9}">
      <formula1>"○,　"</formula1>
    </dataValidation>
    <dataValidation type="list" imeMode="halfAlpha" allowBlank="1" showInputMessage="1" showErrorMessage="1" error="リストから選択してください" sqref="P313" xr:uid="{42C3C995-B1C3-4FB0-8A25-54604D084652}">
      <formula1>"○,　"</formula1>
    </dataValidation>
    <dataValidation type="list" imeMode="halfAlpha" allowBlank="1" showInputMessage="1" showErrorMessage="1" error="リストから選択してください" sqref="P314" xr:uid="{2B50025C-7A80-4C65-9EA1-01D598D53C62}">
      <formula1>"○,　"</formula1>
    </dataValidation>
    <dataValidation type="list" imeMode="halfAlpha" allowBlank="1" showInputMessage="1" showErrorMessage="1" error="リストから選択してください" sqref="P315" xr:uid="{760BD1BE-7946-438C-89E2-30189BD4EB09}">
      <formula1>"○,　"</formula1>
    </dataValidation>
    <dataValidation type="list" imeMode="halfAlpha" allowBlank="1" showInputMessage="1" showErrorMessage="1" error="リストから選択してください" sqref="P316" xr:uid="{30937E78-6FC1-481B-A764-F2387FBC5FA8}">
      <formula1>"○,　"</formula1>
    </dataValidation>
    <dataValidation type="list" imeMode="halfAlpha" allowBlank="1" showInputMessage="1" showErrorMessage="1" error="リストから選択してください" sqref="P317" xr:uid="{6453477E-ADD4-4C35-A74E-396FF79AB930}">
      <formula1>"○,　"</formula1>
    </dataValidation>
    <dataValidation type="list" imeMode="halfAlpha" allowBlank="1" showInputMessage="1" showErrorMessage="1" error="リストから選択してください" sqref="P318" xr:uid="{2C76F659-D468-4A49-86BE-F420CA730A62}">
      <formula1>"○,　"</formula1>
    </dataValidation>
    <dataValidation type="list" imeMode="halfAlpha" allowBlank="1" showInputMessage="1" showErrorMessage="1" error="リストから選択してください" sqref="P319" xr:uid="{7A355C55-4B3B-4E4C-B9A6-A542B436552F}">
      <formula1>"○,　"</formula1>
    </dataValidation>
    <dataValidation type="list" imeMode="halfAlpha" allowBlank="1" showInputMessage="1" showErrorMessage="1" error="リストから選択してください" sqref="Y319" xr:uid="{77E82ABC-D53F-46F9-A4B8-CC58A99AD12D}">
      <formula1>"○,　"</formula1>
    </dataValidation>
    <dataValidation type="list" imeMode="halfAlpha" allowBlank="1" showInputMessage="1" showErrorMessage="1" error="リストから選択してください" sqref="P320" xr:uid="{93714AE8-807B-4FEC-9850-648753ABC0FA}">
      <formula1>"○,　"</formula1>
    </dataValidation>
    <dataValidation type="list" imeMode="halfAlpha" allowBlank="1" showInputMessage="1" showErrorMessage="1" error="リストから選択してください" sqref="Y320" xr:uid="{9EFC2A68-9268-4FF8-A7F1-31977904F8EB}">
      <formula1>"○,　"</formula1>
    </dataValidation>
    <dataValidation type="list" imeMode="halfAlpha" allowBlank="1" showInputMessage="1" showErrorMessage="1" error="リストから選択してください" sqref="P321" xr:uid="{04F3B332-96DA-4C02-A7BA-9F63E843C8EF}">
      <formula1>"○,　"</formula1>
    </dataValidation>
    <dataValidation type="list" imeMode="halfAlpha" allowBlank="1" showInputMessage="1" showErrorMessage="1" error="リストから選択してください" sqref="Y321" xr:uid="{CC50278F-87EA-4D04-8C46-853E190B7B37}">
      <formula1>"○,　"</formula1>
    </dataValidation>
    <dataValidation type="list" imeMode="halfAlpha" allowBlank="1" showInputMessage="1" showErrorMessage="1" error="リストから選択してください" sqref="P322" xr:uid="{E2BC52DF-2F5E-4E90-9888-649B8600D59F}">
      <formula1>"○,　"</formula1>
    </dataValidation>
    <dataValidation type="list" imeMode="halfAlpha" allowBlank="1" showInputMessage="1" showErrorMessage="1" error="リストから選択してください" sqref="Y322" xr:uid="{BDE405F4-F9FF-4E13-8173-B6EDDA8E8356}">
      <formula1>"○,　"</formula1>
    </dataValidation>
    <dataValidation type="list" imeMode="halfAlpha" allowBlank="1" showInputMessage="1" showErrorMessage="1" error="リストから選択してください" sqref="P323" xr:uid="{5FA1EEB9-827C-4694-8833-F333078E4060}">
      <formula1>"○,　"</formula1>
    </dataValidation>
    <dataValidation type="list" imeMode="halfAlpha" allowBlank="1" showInputMessage="1" showErrorMessage="1" error="リストから選択してください" sqref="Y323" xr:uid="{F27FB097-6336-4B67-81D9-24DB14DDC061}">
      <formula1>"○,　"</formula1>
    </dataValidation>
    <dataValidation type="list" imeMode="halfAlpha" allowBlank="1" showInputMessage="1" showErrorMessage="1" error="リストから選択してください" sqref="P324" xr:uid="{2C199639-E50D-4EF0-80E4-37ACF5D78C2F}">
      <formula1>"○,　"</formula1>
    </dataValidation>
    <dataValidation type="list" imeMode="halfAlpha" allowBlank="1" showInputMessage="1" showErrorMessage="1" error="リストから選択してください" sqref="Y324" xr:uid="{FFEDA2C5-131E-4B81-83C1-E5EB0C24124A}">
      <formula1>"○,　"</formula1>
    </dataValidation>
    <dataValidation type="list" imeMode="halfAlpha" allowBlank="1" showInputMessage="1" showErrorMessage="1" error="リストから選択してください" sqref="P325" xr:uid="{CEBC4DAB-D715-4CF6-B5F3-22873A6E678F}">
      <formula1>"○,　"</formula1>
    </dataValidation>
    <dataValidation type="list" imeMode="halfAlpha" allowBlank="1" showInputMessage="1" showErrorMessage="1" error="リストから選択してください" sqref="P326" xr:uid="{1FDF9964-C671-4A8F-80E4-9F1E30B4D09E}">
      <formula1>"○,　"</formula1>
    </dataValidation>
    <dataValidation type="list" imeMode="halfAlpha" allowBlank="1" showInputMessage="1" showErrorMessage="1" error="リストから選択してください" sqref="P327" xr:uid="{4884E6B6-120E-4597-96C8-9BBBBBDE47C4}">
      <formula1>"○,　"</formula1>
    </dataValidation>
    <dataValidation type="list" imeMode="halfAlpha" allowBlank="1" showInputMessage="1" showErrorMessage="1" error="リストから選択してください" sqref="P328" xr:uid="{3748F79A-0557-4241-8E08-90DD56D244B3}">
      <formula1>"○,　"</formula1>
    </dataValidation>
    <dataValidation type="list" imeMode="halfAlpha" allowBlank="1" showInputMessage="1" showErrorMessage="1" error="リストから選択してください" sqref="P329" xr:uid="{B8E61666-DC6A-46ED-B16A-2C67AE954176}">
      <formula1>"○,　"</formula1>
    </dataValidation>
    <dataValidation type="list" imeMode="halfAlpha" allowBlank="1" showInputMessage="1" showErrorMessage="1" error="リストから選択してください" sqref="P330" xr:uid="{4FC68448-5B5D-418F-A768-B3573585B77D}">
      <formula1>"○,　"</formula1>
    </dataValidation>
    <dataValidation type="list" imeMode="halfAlpha" allowBlank="1" showInputMessage="1" showErrorMessage="1" error="リストから選択してください" sqref="P331" xr:uid="{F3E7B362-1AD8-46EE-A1D6-896235A3B9B2}">
      <formula1>"○,　"</formula1>
    </dataValidation>
    <dataValidation type="list" imeMode="halfAlpha" allowBlank="1" showInputMessage="1" showErrorMessage="1" error="リストから選択してください" sqref="P332" xr:uid="{C89D9BDF-C62A-4FC0-8ACE-40EA961C4219}">
      <formula1>"○,　"</formula1>
    </dataValidation>
    <dataValidation type="list" imeMode="halfAlpha" allowBlank="1" showInputMessage="1" showErrorMessage="1" error="リストから選択してください" sqref="P333" xr:uid="{EB165941-574C-4CDC-8949-BBDBE6A6D32D}">
      <formula1>"○,　"</formula1>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0FCFC-AE1E-4500-8FC8-B312D1AAD1D0}">
  <sheetPr>
    <pageSetUpPr fitToPage="1"/>
  </sheetPr>
  <dimension ref="A1:M58"/>
  <sheetViews>
    <sheetView showGridLines="0" zoomScaleNormal="100" workbookViewId="0">
      <pane ySplit="8" topLeftCell="A9" activePane="bottomLeft" state="frozen"/>
      <selection pane="bottomLeft" activeCell="B1" sqref="B1"/>
    </sheetView>
  </sheetViews>
  <sheetFormatPr defaultColWidth="2.375" defaultRowHeight="13.5" x14ac:dyDescent="0.15"/>
  <cols>
    <col min="1" max="1" width="9.375" style="288" hidden="1" customWidth="1"/>
    <col min="2" max="3" width="3.75" style="292" customWidth="1"/>
    <col min="4" max="4" width="16.75" style="292" customWidth="1"/>
    <col min="5" max="6" width="22.625" style="292" customWidth="1"/>
    <col min="7" max="7" width="6" style="292" customWidth="1"/>
    <col min="8" max="8" width="19.75" style="292" customWidth="1"/>
    <col min="9" max="9" width="14.875" style="292" customWidth="1"/>
    <col min="10" max="10" width="38.375" style="292" hidden="1" customWidth="1"/>
    <col min="11" max="11" width="38.375" style="292" customWidth="1"/>
    <col min="12" max="12" width="2.375" style="292"/>
    <col min="13" max="13" width="13.375" style="292" hidden="1" customWidth="1"/>
    <col min="14" max="16384" width="2.375" style="292"/>
  </cols>
  <sheetData>
    <row r="1" spans="1:13" s="289" customFormat="1" ht="30" customHeight="1" x14ac:dyDescent="0.15">
      <c r="A1" s="288" t="s">
        <v>259</v>
      </c>
      <c r="C1" s="290" t="s">
        <v>260</v>
      </c>
      <c r="D1" s="290"/>
      <c r="E1" s="290"/>
      <c r="F1" s="290"/>
      <c r="G1" s="290"/>
      <c r="H1" s="290"/>
      <c r="I1" s="290"/>
      <c r="J1" s="290"/>
      <c r="K1" s="75">
        <v>45292</v>
      </c>
      <c r="L1" s="75"/>
    </row>
    <row r="2" spans="1:13" s="289" customFormat="1" ht="15" hidden="1" customHeight="1" x14ac:dyDescent="0.15">
      <c r="A2" s="288" t="s">
        <v>261</v>
      </c>
      <c r="C2" s="291"/>
      <c r="D2" s="291"/>
      <c r="E2" s="291"/>
      <c r="F2" s="291"/>
      <c r="G2" s="291"/>
      <c r="H2" s="291"/>
      <c r="I2" s="291"/>
      <c r="J2" s="291"/>
      <c r="K2" s="75"/>
      <c r="L2" s="75"/>
    </row>
    <row r="3" spans="1:13" ht="15" customHeight="1" x14ac:dyDescent="0.15">
      <c r="A3" s="288">
        <v>2024.01</v>
      </c>
      <c r="C3" s="293" t="s">
        <v>262</v>
      </c>
      <c r="D3" s="293"/>
      <c r="E3" s="293"/>
      <c r="F3" s="293"/>
      <c r="G3" s="293"/>
      <c r="H3" s="293"/>
      <c r="I3" s="293"/>
      <c r="J3" s="293"/>
      <c r="K3" s="293"/>
    </row>
    <row r="4" spans="1:13" ht="52.5" customHeight="1" x14ac:dyDescent="0.15">
      <c r="C4" s="294" t="s">
        <v>263</v>
      </c>
      <c r="D4" s="294"/>
      <c r="E4" s="294"/>
      <c r="F4" s="294"/>
      <c r="G4" s="294"/>
      <c r="H4" s="294"/>
      <c r="I4" s="294"/>
      <c r="J4" s="294"/>
      <c r="K4" s="294"/>
    </row>
    <row r="5" spans="1:13" ht="15" hidden="1" customHeight="1" x14ac:dyDescent="0.15">
      <c r="C5" s="102"/>
      <c r="D5" s="106"/>
      <c r="E5" s="106"/>
      <c r="F5" s="106"/>
      <c r="G5" s="106"/>
      <c r="H5" s="106"/>
      <c r="I5" s="106"/>
      <c r="J5" s="106"/>
      <c r="K5" s="106"/>
    </row>
    <row r="6" spans="1:13" ht="15" hidden="1" customHeight="1" x14ac:dyDescent="0.15">
      <c r="C6" s="102"/>
      <c r="D6" s="106"/>
      <c r="E6" s="106"/>
      <c r="F6" s="106"/>
      <c r="G6" s="106"/>
      <c r="H6" s="106"/>
      <c r="I6" s="106"/>
      <c r="J6" s="106"/>
      <c r="K6" s="106"/>
    </row>
    <row r="7" spans="1:13" ht="15" hidden="1" customHeight="1" x14ac:dyDescent="0.15">
      <c r="C7" s="102"/>
      <c r="D7" s="106"/>
      <c r="E7" s="106"/>
      <c r="F7" s="106"/>
      <c r="G7" s="106"/>
      <c r="H7" s="106"/>
      <c r="I7" s="106"/>
      <c r="J7" s="106"/>
      <c r="K7" s="106"/>
    </row>
    <row r="8" spans="1:13" s="295" customFormat="1" ht="30.75" customHeight="1" x14ac:dyDescent="0.15">
      <c r="A8" s="288"/>
      <c r="C8" s="296"/>
      <c r="D8" s="297" t="s">
        <v>264</v>
      </c>
      <c r="E8" s="297" t="s">
        <v>265</v>
      </c>
      <c r="F8" s="297" t="s">
        <v>266</v>
      </c>
      <c r="G8" s="298" t="s">
        <v>267</v>
      </c>
      <c r="H8" s="298" t="str">
        <f>"生年月日
" &amp; 日付例_s</f>
        <v>生年月日
例)2023/4/1</v>
      </c>
      <c r="I8" s="299" t="s">
        <v>268</v>
      </c>
      <c r="J8" s="299" t="s">
        <v>269</v>
      </c>
      <c r="K8" s="300" t="s">
        <v>270</v>
      </c>
      <c r="M8" s="295">
        <f>COUNTIF(M9:M58,"&gt;0")</f>
        <v>0</v>
      </c>
    </row>
    <row r="9" spans="1:13" s="295" customFormat="1" ht="18" customHeight="1" x14ac:dyDescent="0.15">
      <c r="A9" s="288">
        <f t="shared" ref="A9:A40" si="0">IFERROR(IF(AND(OR($C9=1,AND($C9&gt;1,$M9&gt;0)), OR(TRIM($D9)="",TRIM($E9)="",TRIM($F9)="",TRIM($G9)="",TRIM($H9)="")),1001,0),3)</f>
        <v>1001</v>
      </c>
      <c r="C9" s="301">
        <v>1</v>
      </c>
      <c r="D9" s="6"/>
      <c r="E9" s="7"/>
      <c r="F9" s="6"/>
      <c r="G9" s="8"/>
      <c r="H9" s="9"/>
      <c r="I9" s="8"/>
      <c r="J9" s="10"/>
      <c r="K9" s="6"/>
      <c r="M9" s="295">
        <f>COUNTA($D9:$F9,$H9,$J9:$K9)+IF(TRIM($G9)="",0,1)+IF(TRIM($I9)="",0,1)</f>
        <v>0</v>
      </c>
    </row>
    <row r="10" spans="1:13" s="295" customFormat="1" ht="18" customHeight="1" x14ac:dyDescent="0.15">
      <c r="A10" s="288">
        <f t="shared" si="0"/>
        <v>0</v>
      </c>
      <c r="B10" s="302"/>
      <c r="C10" s="303">
        <v>2</v>
      </c>
      <c r="D10" s="11"/>
      <c r="E10" s="12"/>
      <c r="F10" s="11"/>
      <c r="G10" s="12"/>
      <c r="H10" s="13"/>
      <c r="I10" s="12"/>
      <c r="J10" s="14"/>
      <c r="K10" s="11"/>
      <c r="M10" s="295">
        <f t="shared" ref="M10:M58" si="1">COUNTA($D10:$F10,$H10,$J10:$K10)+IF(TRIM($G10)="",0,1)+IF(TRIM($I10)="",0,1)</f>
        <v>0</v>
      </c>
    </row>
    <row r="11" spans="1:13" s="295" customFormat="1" ht="18" customHeight="1" x14ac:dyDescent="0.15">
      <c r="A11" s="288">
        <f t="shared" si="0"/>
        <v>0</v>
      </c>
      <c r="B11" s="302"/>
      <c r="C11" s="303">
        <v>3</v>
      </c>
      <c r="D11" s="11"/>
      <c r="E11" s="12"/>
      <c r="F11" s="11"/>
      <c r="G11" s="12"/>
      <c r="H11" s="13"/>
      <c r="I11" s="12"/>
      <c r="J11" s="14"/>
      <c r="K11" s="11"/>
      <c r="M11" s="295">
        <f t="shared" si="1"/>
        <v>0</v>
      </c>
    </row>
    <row r="12" spans="1:13" s="295" customFormat="1" ht="18" customHeight="1" x14ac:dyDescent="0.15">
      <c r="A12" s="288">
        <f t="shared" si="0"/>
        <v>0</v>
      </c>
      <c r="B12" s="302"/>
      <c r="C12" s="303">
        <v>4</v>
      </c>
      <c r="D12" s="11"/>
      <c r="E12" s="12"/>
      <c r="F12" s="11"/>
      <c r="G12" s="12"/>
      <c r="H12" s="13"/>
      <c r="I12" s="12"/>
      <c r="J12" s="14"/>
      <c r="K12" s="11"/>
      <c r="M12" s="295">
        <f t="shared" si="1"/>
        <v>0</v>
      </c>
    </row>
    <row r="13" spans="1:13" s="295" customFormat="1" ht="18" customHeight="1" x14ac:dyDescent="0.15">
      <c r="A13" s="288">
        <f t="shared" si="0"/>
        <v>0</v>
      </c>
      <c r="B13" s="302"/>
      <c r="C13" s="303">
        <v>5</v>
      </c>
      <c r="D13" s="11"/>
      <c r="E13" s="12"/>
      <c r="F13" s="11"/>
      <c r="G13" s="12"/>
      <c r="H13" s="13"/>
      <c r="I13" s="12"/>
      <c r="J13" s="14"/>
      <c r="K13" s="11"/>
      <c r="M13" s="295">
        <f t="shared" si="1"/>
        <v>0</v>
      </c>
    </row>
    <row r="14" spans="1:13" s="295" customFormat="1" ht="18" customHeight="1" x14ac:dyDescent="0.15">
      <c r="A14" s="288">
        <f t="shared" si="0"/>
        <v>0</v>
      </c>
      <c r="B14" s="302"/>
      <c r="C14" s="303">
        <v>6</v>
      </c>
      <c r="D14" s="11"/>
      <c r="E14" s="12"/>
      <c r="F14" s="11"/>
      <c r="G14" s="12"/>
      <c r="H14" s="13"/>
      <c r="I14" s="12"/>
      <c r="J14" s="14"/>
      <c r="K14" s="11"/>
      <c r="M14" s="295">
        <f t="shared" si="1"/>
        <v>0</v>
      </c>
    </row>
    <row r="15" spans="1:13" s="295" customFormat="1" ht="18" customHeight="1" x14ac:dyDescent="0.15">
      <c r="A15" s="288">
        <f t="shared" si="0"/>
        <v>0</v>
      </c>
      <c r="B15" s="302"/>
      <c r="C15" s="303">
        <v>7</v>
      </c>
      <c r="D15" s="11"/>
      <c r="E15" s="12"/>
      <c r="F15" s="11"/>
      <c r="G15" s="12"/>
      <c r="H15" s="13"/>
      <c r="I15" s="12"/>
      <c r="J15" s="14"/>
      <c r="K15" s="11"/>
      <c r="M15" s="295">
        <f t="shared" si="1"/>
        <v>0</v>
      </c>
    </row>
    <row r="16" spans="1:13" s="295" customFormat="1" ht="18" customHeight="1" x14ac:dyDescent="0.15">
      <c r="A16" s="288">
        <f t="shared" si="0"/>
        <v>0</v>
      </c>
      <c r="B16" s="302"/>
      <c r="C16" s="303">
        <v>8</v>
      </c>
      <c r="D16" s="11"/>
      <c r="E16" s="12"/>
      <c r="F16" s="11"/>
      <c r="G16" s="12"/>
      <c r="H16" s="13"/>
      <c r="I16" s="12"/>
      <c r="J16" s="14"/>
      <c r="K16" s="11"/>
      <c r="M16" s="295">
        <f t="shared" si="1"/>
        <v>0</v>
      </c>
    </row>
    <row r="17" spans="1:13" s="295" customFormat="1" ht="18" customHeight="1" x14ac:dyDescent="0.15">
      <c r="A17" s="288">
        <f t="shared" si="0"/>
        <v>0</v>
      </c>
      <c r="B17" s="302"/>
      <c r="C17" s="303">
        <v>9</v>
      </c>
      <c r="D17" s="11"/>
      <c r="E17" s="12"/>
      <c r="F17" s="11"/>
      <c r="G17" s="12"/>
      <c r="H17" s="13"/>
      <c r="I17" s="12"/>
      <c r="J17" s="14"/>
      <c r="K17" s="11"/>
      <c r="M17" s="295">
        <f t="shared" si="1"/>
        <v>0</v>
      </c>
    </row>
    <row r="18" spans="1:13" s="295" customFormat="1" ht="18" customHeight="1" x14ac:dyDescent="0.15">
      <c r="A18" s="288">
        <f t="shared" si="0"/>
        <v>0</v>
      </c>
      <c r="B18" s="302"/>
      <c r="C18" s="303">
        <v>10</v>
      </c>
      <c r="D18" s="11"/>
      <c r="E18" s="12"/>
      <c r="F18" s="11"/>
      <c r="G18" s="12"/>
      <c r="H18" s="13"/>
      <c r="I18" s="12"/>
      <c r="J18" s="14"/>
      <c r="K18" s="11"/>
      <c r="M18" s="295">
        <f t="shared" si="1"/>
        <v>0</v>
      </c>
    </row>
    <row r="19" spans="1:13" s="295" customFormat="1" ht="18" customHeight="1" x14ac:dyDescent="0.15">
      <c r="A19" s="288">
        <f t="shared" si="0"/>
        <v>0</v>
      </c>
      <c r="B19" s="302"/>
      <c r="C19" s="303">
        <v>11</v>
      </c>
      <c r="D19" s="11"/>
      <c r="E19" s="12"/>
      <c r="F19" s="11"/>
      <c r="G19" s="12"/>
      <c r="H19" s="13"/>
      <c r="I19" s="12"/>
      <c r="J19" s="14"/>
      <c r="K19" s="11"/>
      <c r="M19" s="295">
        <f t="shared" si="1"/>
        <v>0</v>
      </c>
    </row>
    <row r="20" spans="1:13" s="295" customFormat="1" ht="18" customHeight="1" x14ac:dyDescent="0.15">
      <c r="A20" s="288">
        <f t="shared" si="0"/>
        <v>0</v>
      </c>
      <c r="B20" s="302"/>
      <c r="C20" s="303">
        <v>12</v>
      </c>
      <c r="D20" s="11"/>
      <c r="E20" s="12"/>
      <c r="F20" s="11"/>
      <c r="G20" s="12"/>
      <c r="H20" s="13"/>
      <c r="I20" s="12"/>
      <c r="J20" s="14"/>
      <c r="K20" s="11"/>
      <c r="M20" s="295">
        <f t="shared" si="1"/>
        <v>0</v>
      </c>
    </row>
    <row r="21" spans="1:13" s="295" customFormat="1" ht="18" customHeight="1" x14ac:dyDescent="0.15">
      <c r="A21" s="288">
        <f t="shared" si="0"/>
        <v>0</v>
      </c>
      <c r="B21" s="302"/>
      <c r="C21" s="303">
        <v>13</v>
      </c>
      <c r="D21" s="11"/>
      <c r="E21" s="12"/>
      <c r="F21" s="11"/>
      <c r="G21" s="12"/>
      <c r="H21" s="13"/>
      <c r="I21" s="12"/>
      <c r="J21" s="14"/>
      <c r="K21" s="11"/>
      <c r="M21" s="295">
        <f t="shared" si="1"/>
        <v>0</v>
      </c>
    </row>
    <row r="22" spans="1:13" s="295" customFormat="1" ht="18" customHeight="1" x14ac:dyDescent="0.15">
      <c r="A22" s="288">
        <f t="shared" si="0"/>
        <v>0</v>
      </c>
      <c r="B22" s="302"/>
      <c r="C22" s="303">
        <v>14</v>
      </c>
      <c r="D22" s="11"/>
      <c r="E22" s="12"/>
      <c r="F22" s="11"/>
      <c r="G22" s="12"/>
      <c r="H22" s="13"/>
      <c r="I22" s="12"/>
      <c r="J22" s="14"/>
      <c r="K22" s="11"/>
      <c r="M22" s="295">
        <f t="shared" si="1"/>
        <v>0</v>
      </c>
    </row>
    <row r="23" spans="1:13" s="295" customFormat="1" ht="18" customHeight="1" x14ac:dyDescent="0.15">
      <c r="A23" s="288">
        <f t="shared" si="0"/>
        <v>0</v>
      </c>
      <c r="B23" s="302"/>
      <c r="C23" s="303">
        <v>15</v>
      </c>
      <c r="D23" s="11"/>
      <c r="E23" s="12"/>
      <c r="F23" s="11"/>
      <c r="G23" s="12"/>
      <c r="H23" s="13"/>
      <c r="I23" s="12"/>
      <c r="J23" s="14"/>
      <c r="K23" s="11"/>
      <c r="M23" s="295">
        <f t="shared" si="1"/>
        <v>0</v>
      </c>
    </row>
    <row r="24" spans="1:13" s="295" customFormat="1" ht="18" customHeight="1" x14ac:dyDescent="0.15">
      <c r="A24" s="288">
        <f t="shared" si="0"/>
        <v>0</v>
      </c>
      <c r="B24" s="302"/>
      <c r="C24" s="303">
        <v>16</v>
      </c>
      <c r="D24" s="11"/>
      <c r="E24" s="12"/>
      <c r="F24" s="11"/>
      <c r="G24" s="12"/>
      <c r="H24" s="13"/>
      <c r="I24" s="12"/>
      <c r="J24" s="14"/>
      <c r="K24" s="11"/>
      <c r="M24" s="295">
        <f t="shared" si="1"/>
        <v>0</v>
      </c>
    </row>
    <row r="25" spans="1:13" s="295" customFormat="1" ht="18" customHeight="1" x14ac:dyDescent="0.15">
      <c r="A25" s="288">
        <f t="shared" si="0"/>
        <v>0</v>
      </c>
      <c r="B25" s="302"/>
      <c r="C25" s="303">
        <v>17</v>
      </c>
      <c r="D25" s="11"/>
      <c r="E25" s="12"/>
      <c r="F25" s="11"/>
      <c r="G25" s="12"/>
      <c r="H25" s="13"/>
      <c r="I25" s="12"/>
      <c r="J25" s="14"/>
      <c r="K25" s="11"/>
      <c r="M25" s="295">
        <f t="shared" si="1"/>
        <v>0</v>
      </c>
    </row>
    <row r="26" spans="1:13" s="295" customFormat="1" ht="18" customHeight="1" x14ac:dyDescent="0.15">
      <c r="A26" s="288">
        <f t="shared" si="0"/>
        <v>0</v>
      </c>
      <c r="B26" s="302"/>
      <c r="C26" s="303">
        <v>18</v>
      </c>
      <c r="D26" s="11"/>
      <c r="E26" s="12"/>
      <c r="F26" s="11"/>
      <c r="G26" s="12"/>
      <c r="H26" s="13"/>
      <c r="I26" s="12"/>
      <c r="J26" s="14"/>
      <c r="K26" s="11"/>
      <c r="M26" s="295">
        <f t="shared" si="1"/>
        <v>0</v>
      </c>
    </row>
    <row r="27" spans="1:13" s="295" customFormat="1" ht="18" customHeight="1" x14ac:dyDescent="0.15">
      <c r="A27" s="288">
        <f t="shared" si="0"/>
        <v>0</v>
      </c>
      <c r="B27" s="302"/>
      <c r="C27" s="303">
        <v>19</v>
      </c>
      <c r="D27" s="11"/>
      <c r="E27" s="12"/>
      <c r="F27" s="11"/>
      <c r="G27" s="12"/>
      <c r="H27" s="13"/>
      <c r="I27" s="12"/>
      <c r="J27" s="14"/>
      <c r="K27" s="11"/>
      <c r="M27" s="295">
        <f t="shared" si="1"/>
        <v>0</v>
      </c>
    </row>
    <row r="28" spans="1:13" s="295" customFormat="1" ht="18" customHeight="1" x14ac:dyDescent="0.15">
      <c r="A28" s="288">
        <f t="shared" si="0"/>
        <v>0</v>
      </c>
      <c r="B28" s="302"/>
      <c r="C28" s="303">
        <v>20</v>
      </c>
      <c r="D28" s="11"/>
      <c r="E28" s="12"/>
      <c r="F28" s="11"/>
      <c r="G28" s="12"/>
      <c r="H28" s="13"/>
      <c r="I28" s="12"/>
      <c r="J28" s="14"/>
      <c r="K28" s="11"/>
      <c r="M28" s="295">
        <f t="shared" si="1"/>
        <v>0</v>
      </c>
    </row>
    <row r="29" spans="1:13" s="295" customFormat="1" ht="18" customHeight="1" x14ac:dyDescent="0.15">
      <c r="A29" s="288">
        <f t="shared" si="0"/>
        <v>0</v>
      </c>
      <c r="B29" s="302"/>
      <c r="C29" s="303">
        <v>21</v>
      </c>
      <c r="D29" s="11"/>
      <c r="E29" s="12"/>
      <c r="F29" s="11"/>
      <c r="G29" s="12"/>
      <c r="H29" s="13"/>
      <c r="I29" s="12"/>
      <c r="J29" s="14"/>
      <c r="K29" s="11"/>
      <c r="M29" s="295">
        <f t="shared" si="1"/>
        <v>0</v>
      </c>
    </row>
    <row r="30" spans="1:13" s="295" customFormat="1" ht="18" customHeight="1" x14ac:dyDescent="0.15">
      <c r="A30" s="288">
        <f t="shared" si="0"/>
        <v>0</v>
      </c>
      <c r="B30" s="302"/>
      <c r="C30" s="303">
        <v>22</v>
      </c>
      <c r="D30" s="11"/>
      <c r="E30" s="12"/>
      <c r="F30" s="11"/>
      <c r="G30" s="12"/>
      <c r="H30" s="13"/>
      <c r="I30" s="12"/>
      <c r="J30" s="14"/>
      <c r="K30" s="11"/>
      <c r="M30" s="295">
        <f t="shared" si="1"/>
        <v>0</v>
      </c>
    </row>
    <row r="31" spans="1:13" s="295" customFormat="1" ht="18" customHeight="1" x14ac:dyDescent="0.15">
      <c r="A31" s="288">
        <f t="shared" si="0"/>
        <v>0</v>
      </c>
      <c r="B31" s="302"/>
      <c r="C31" s="303">
        <v>23</v>
      </c>
      <c r="D31" s="11"/>
      <c r="E31" s="12"/>
      <c r="F31" s="11"/>
      <c r="G31" s="12"/>
      <c r="H31" s="13"/>
      <c r="I31" s="12"/>
      <c r="J31" s="14"/>
      <c r="K31" s="11"/>
      <c r="M31" s="295">
        <f t="shared" si="1"/>
        <v>0</v>
      </c>
    </row>
    <row r="32" spans="1:13" s="295" customFormat="1" ht="18" customHeight="1" x14ac:dyDescent="0.15">
      <c r="A32" s="288">
        <f t="shared" si="0"/>
        <v>0</v>
      </c>
      <c r="B32" s="302"/>
      <c r="C32" s="303">
        <v>24</v>
      </c>
      <c r="D32" s="11"/>
      <c r="E32" s="12"/>
      <c r="F32" s="11"/>
      <c r="G32" s="12"/>
      <c r="H32" s="13"/>
      <c r="I32" s="12"/>
      <c r="J32" s="14"/>
      <c r="K32" s="11"/>
      <c r="M32" s="295">
        <f t="shared" si="1"/>
        <v>0</v>
      </c>
    </row>
    <row r="33" spans="1:13" s="295" customFormat="1" ht="18" customHeight="1" x14ac:dyDescent="0.15">
      <c r="A33" s="288">
        <f t="shared" si="0"/>
        <v>0</v>
      </c>
      <c r="B33" s="302"/>
      <c r="C33" s="303">
        <v>25</v>
      </c>
      <c r="D33" s="11"/>
      <c r="E33" s="12"/>
      <c r="F33" s="11"/>
      <c r="G33" s="12"/>
      <c r="H33" s="13"/>
      <c r="I33" s="12"/>
      <c r="J33" s="14"/>
      <c r="K33" s="11"/>
      <c r="M33" s="295">
        <f t="shared" si="1"/>
        <v>0</v>
      </c>
    </row>
    <row r="34" spans="1:13" s="295" customFormat="1" ht="18" customHeight="1" x14ac:dyDescent="0.15">
      <c r="A34" s="288">
        <f t="shared" si="0"/>
        <v>0</v>
      </c>
      <c r="B34" s="302"/>
      <c r="C34" s="303">
        <v>26</v>
      </c>
      <c r="D34" s="11"/>
      <c r="E34" s="12"/>
      <c r="F34" s="11"/>
      <c r="G34" s="12"/>
      <c r="H34" s="13"/>
      <c r="I34" s="12"/>
      <c r="J34" s="14"/>
      <c r="K34" s="11"/>
      <c r="M34" s="295">
        <f t="shared" si="1"/>
        <v>0</v>
      </c>
    </row>
    <row r="35" spans="1:13" s="295" customFormat="1" ht="18" customHeight="1" x14ac:dyDescent="0.15">
      <c r="A35" s="288">
        <f t="shared" si="0"/>
        <v>0</v>
      </c>
      <c r="B35" s="302"/>
      <c r="C35" s="303">
        <v>27</v>
      </c>
      <c r="D35" s="11"/>
      <c r="E35" s="12"/>
      <c r="F35" s="11"/>
      <c r="G35" s="12"/>
      <c r="H35" s="13"/>
      <c r="I35" s="12"/>
      <c r="J35" s="14"/>
      <c r="K35" s="11"/>
      <c r="M35" s="295">
        <f t="shared" si="1"/>
        <v>0</v>
      </c>
    </row>
    <row r="36" spans="1:13" s="295" customFormat="1" ht="18" customHeight="1" x14ac:dyDescent="0.15">
      <c r="A36" s="288">
        <f t="shared" si="0"/>
        <v>0</v>
      </c>
      <c r="B36" s="302"/>
      <c r="C36" s="303">
        <v>28</v>
      </c>
      <c r="D36" s="11"/>
      <c r="E36" s="12"/>
      <c r="F36" s="11"/>
      <c r="G36" s="12"/>
      <c r="H36" s="13"/>
      <c r="I36" s="12"/>
      <c r="J36" s="14"/>
      <c r="K36" s="11"/>
      <c r="M36" s="295">
        <f t="shared" si="1"/>
        <v>0</v>
      </c>
    </row>
    <row r="37" spans="1:13" s="295" customFormat="1" ht="18" customHeight="1" x14ac:dyDescent="0.15">
      <c r="A37" s="288">
        <f t="shared" si="0"/>
        <v>0</v>
      </c>
      <c r="B37" s="302"/>
      <c r="C37" s="303">
        <v>29</v>
      </c>
      <c r="D37" s="11"/>
      <c r="E37" s="12"/>
      <c r="F37" s="11"/>
      <c r="G37" s="12"/>
      <c r="H37" s="13"/>
      <c r="I37" s="12"/>
      <c r="J37" s="14"/>
      <c r="K37" s="11"/>
      <c r="M37" s="295">
        <f t="shared" si="1"/>
        <v>0</v>
      </c>
    </row>
    <row r="38" spans="1:13" s="295" customFormat="1" ht="18" customHeight="1" x14ac:dyDescent="0.15">
      <c r="A38" s="288">
        <f t="shared" si="0"/>
        <v>0</v>
      </c>
      <c r="B38" s="302"/>
      <c r="C38" s="303">
        <v>30</v>
      </c>
      <c r="D38" s="11"/>
      <c r="E38" s="12"/>
      <c r="F38" s="11"/>
      <c r="G38" s="12"/>
      <c r="H38" s="13"/>
      <c r="I38" s="12"/>
      <c r="J38" s="14"/>
      <c r="K38" s="11"/>
      <c r="M38" s="295">
        <f t="shared" si="1"/>
        <v>0</v>
      </c>
    </row>
    <row r="39" spans="1:13" s="295" customFormat="1" ht="18" customHeight="1" x14ac:dyDescent="0.15">
      <c r="A39" s="288">
        <f t="shared" si="0"/>
        <v>0</v>
      </c>
      <c r="B39" s="302"/>
      <c r="C39" s="303">
        <v>31</v>
      </c>
      <c r="D39" s="11"/>
      <c r="E39" s="12"/>
      <c r="F39" s="11"/>
      <c r="G39" s="12"/>
      <c r="H39" s="13"/>
      <c r="I39" s="12"/>
      <c r="J39" s="14"/>
      <c r="K39" s="11"/>
      <c r="M39" s="295">
        <f t="shared" si="1"/>
        <v>0</v>
      </c>
    </row>
    <row r="40" spans="1:13" s="295" customFormat="1" ht="18" customHeight="1" x14ac:dyDescent="0.15">
      <c r="A40" s="288">
        <f t="shared" si="0"/>
        <v>0</v>
      </c>
      <c r="B40" s="302"/>
      <c r="C40" s="303">
        <v>32</v>
      </c>
      <c r="D40" s="11"/>
      <c r="E40" s="12"/>
      <c r="F40" s="11"/>
      <c r="G40" s="12"/>
      <c r="H40" s="13"/>
      <c r="I40" s="12"/>
      <c r="J40" s="14"/>
      <c r="K40" s="11"/>
      <c r="M40" s="295">
        <f t="shared" si="1"/>
        <v>0</v>
      </c>
    </row>
    <row r="41" spans="1:13" s="295" customFormat="1" ht="18" customHeight="1" x14ac:dyDescent="0.15">
      <c r="A41" s="288">
        <f t="shared" ref="A41:A58" si="2">IFERROR(IF(AND(OR($C41=1,AND($C41&gt;1,$M41&gt;0)), OR(TRIM($D41)="",TRIM($E41)="",TRIM($F41)="",TRIM($G41)="",TRIM($H41)="")),1001,0),3)</f>
        <v>0</v>
      </c>
      <c r="B41" s="302"/>
      <c r="C41" s="303">
        <v>33</v>
      </c>
      <c r="D41" s="11"/>
      <c r="E41" s="12"/>
      <c r="F41" s="11"/>
      <c r="G41" s="12"/>
      <c r="H41" s="13"/>
      <c r="I41" s="12"/>
      <c r="J41" s="14"/>
      <c r="K41" s="11"/>
      <c r="M41" s="295">
        <f t="shared" si="1"/>
        <v>0</v>
      </c>
    </row>
    <row r="42" spans="1:13" s="295" customFormat="1" ht="18" customHeight="1" x14ac:dyDescent="0.15">
      <c r="A42" s="288">
        <f t="shared" si="2"/>
        <v>0</v>
      </c>
      <c r="B42" s="302"/>
      <c r="C42" s="303">
        <v>34</v>
      </c>
      <c r="D42" s="11"/>
      <c r="E42" s="12"/>
      <c r="F42" s="11"/>
      <c r="G42" s="12"/>
      <c r="H42" s="13"/>
      <c r="I42" s="12"/>
      <c r="J42" s="14"/>
      <c r="K42" s="11"/>
      <c r="M42" s="295">
        <f t="shared" si="1"/>
        <v>0</v>
      </c>
    </row>
    <row r="43" spans="1:13" s="295" customFormat="1" ht="18" customHeight="1" x14ac:dyDescent="0.15">
      <c r="A43" s="288">
        <f t="shared" si="2"/>
        <v>0</v>
      </c>
      <c r="B43" s="302"/>
      <c r="C43" s="303">
        <v>35</v>
      </c>
      <c r="D43" s="11"/>
      <c r="E43" s="12"/>
      <c r="F43" s="11"/>
      <c r="G43" s="12"/>
      <c r="H43" s="13"/>
      <c r="I43" s="12"/>
      <c r="J43" s="14"/>
      <c r="K43" s="11"/>
      <c r="M43" s="295">
        <f t="shared" si="1"/>
        <v>0</v>
      </c>
    </row>
    <row r="44" spans="1:13" s="295" customFormat="1" ht="18" customHeight="1" x14ac:dyDescent="0.15">
      <c r="A44" s="288">
        <f t="shared" si="2"/>
        <v>0</v>
      </c>
      <c r="B44" s="302"/>
      <c r="C44" s="303">
        <v>36</v>
      </c>
      <c r="D44" s="11"/>
      <c r="E44" s="12"/>
      <c r="F44" s="11"/>
      <c r="G44" s="12"/>
      <c r="H44" s="13"/>
      <c r="I44" s="12"/>
      <c r="J44" s="14"/>
      <c r="K44" s="11"/>
      <c r="M44" s="295">
        <f t="shared" si="1"/>
        <v>0</v>
      </c>
    </row>
    <row r="45" spans="1:13" s="295" customFormat="1" ht="18" customHeight="1" x14ac:dyDescent="0.15">
      <c r="A45" s="288">
        <f t="shared" si="2"/>
        <v>0</v>
      </c>
      <c r="B45" s="302"/>
      <c r="C45" s="303">
        <v>37</v>
      </c>
      <c r="D45" s="11"/>
      <c r="E45" s="12"/>
      <c r="F45" s="11"/>
      <c r="G45" s="12"/>
      <c r="H45" s="13"/>
      <c r="I45" s="12"/>
      <c r="J45" s="14"/>
      <c r="K45" s="11"/>
      <c r="M45" s="295">
        <f t="shared" si="1"/>
        <v>0</v>
      </c>
    </row>
    <row r="46" spans="1:13" s="295" customFormat="1" ht="18" customHeight="1" x14ac:dyDescent="0.15">
      <c r="A46" s="288">
        <f t="shared" si="2"/>
        <v>0</v>
      </c>
      <c r="B46" s="302"/>
      <c r="C46" s="303">
        <v>38</v>
      </c>
      <c r="D46" s="11"/>
      <c r="E46" s="12"/>
      <c r="F46" s="11"/>
      <c r="G46" s="12"/>
      <c r="H46" s="13"/>
      <c r="I46" s="12"/>
      <c r="J46" s="14"/>
      <c r="K46" s="11"/>
      <c r="M46" s="295">
        <f t="shared" si="1"/>
        <v>0</v>
      </c>
    </row>
    <row r="47" spans="1:13" s="295" customFormat="1" ht="18" customHeight="1" x14ac:dyDescent="0.15">
      <c r="A47" s="288">
        <f t="shared" si="2"/>
        <v>0</v>
      </c>
      <c r="B47" s="302"/>
      <c r="C47" s="303">
        <v>39</v>
      </c>
      <c r="D47" s="11"/>
      <c r="E47" s="12"/>
      <c r="F47" s="11"/>
      <c r="G47" s="12"/>
      <c r="H47" s="13"/>
      <c r="I47" s="12"/>
      <c r="J47" s="14"/>
      <c r="K47" s="11"/>
      <c r="M47" s="295">
        <f t="shared" si="1"/>
        <v>0</v>
      </c>
    </row>
    <row r="48" spans="1:13" s="295" customFormat="1" ht="18" customHeight="1" x14ac:dyDescent="0.15">
      <c r="A48" s="288">
        <f t="shared" si="2"/>
        <v>0</v>
      </c>
      <c r="B48" s="302"/>
      <c r="C48" s="303">
        <v>40</v>
      </c>
      <c r="D48" s="11"/>
      <c r="E48" s="12"/>
      <c r="F48" s="11"/>
      <c r="G48" s="12"/>
      <c r="H48" s="13"/>
      <c r="I48" s="12"/>
      <c r="J48" s="14"/>
      <c r="K48" s="11"/>
      <c r="M48" s="295">
        <f t="shared" si="1"/>
        <v>0</v>
      </c>
    </row>
    <row r="49" spans="1:13" s="295" customFormat="1" ht="18" customHeight="1" x14ac:dyDescent="0.15">
      <c r="A49" s="288">
        <f t="shared" si="2"/>
        <v>0</v>
      </c>
      <c r="B49" s="302"/>
      <c r="C49" s="303">
        <v>41</v>
      </c>
      <c r="D49" s="11"/>
      <c r="E49" s="12"/>
      <c r="F49" s="11"/>
      <c r="G49" s="12"/>
      <c r="H49" s="13"/>
      <c r="I49" s="12"/>
      <c r="J49" s="14"/>
      <c r="K49" s="11"/>
      <c r="M49" s="295">
        <f t="shared" si="1"/>
        <v>0</v>
      </c>
    </row>
    <row r="50" spans="1:13" s="295" customFormat="1" ht="18" customHeight="1" x14ac:dyDescent="0.15">
      <c r="A50" s="288">
        <f t="shared" si="2"/>
        <v>0</v>
      </c>
      <c r="B50" s="302"/>
      <c r="C50" s="303">
        <v>42</v>
      </c>
      <c r="D50" s="11"/>
      <c r="E50" s="12"/>
      <c r="F50" s="11"/>
      <c r="G50" s="12"/>
      <c r="H50" s="13"/>
      <c r="I50" s="12"/>
      <c r="J50" s="14"/>
      <c r="K50" s="11"/>
      <c r="M50" s="295">
        <f t="shared" si="1"/>
        <v>0</v>
      </c>
    </row>
    <row r="51" spans="1:13" s="295" customFormat="1" ht="18" customHeight="1" x14ac:dyDescent="0.15">
      <c r="A51" s="288">
        <f t="shared" si="2"/>
        <v>0</v>
      </c>
      <c r="B51" s="302"/>
      <c r="C51" s="303">
        <v>43</v>
      </c>
      <c r="D51" s="11"/>
      <c r="E51" s="12"/>
      <c r="F51" s="11"/>
      <c r="G51" s="12"/>
      <c r="H51" s="13"/>
      <c r="I51" s="12"/>
      <c r="J51" s="14"/>
      <c r="K51" s="11"/>
      <c r="M51" s="295">
        <f t="shared" si="1"/>
        <v>0</v>
      </c>
    </row>
    <row r="52" spans="1:13" s="295" customFormat="1" ht="18" customHeight="1" x14ac:dyDescent="0.15">
      <c r="A52" s="288">
        <f t="shared" si="2"/>
        <v>0</v>
      </c>
      <c r="B52" s="302"/>
      <c r="C52" s="303">
        <v>44</v>
      </c>
      <c r="D52" s="11"/>
      <c r="E52" s="12"/>
      <c r="F52" s="11"/>
      <c r="G52" s="12"/>
      <c r="H52" s="13"/>
      <c r="I52" s="12"/>
      <c r="J52" s="14"/>
      <c r="K52" s="11"/>
      <c r="M52" s="295">
        <f t="shared" si="1"/>
        <v>0</v>
      </c>
    </row>
    <row r="53" spans="1:13" s="295" customFormat="1" ht="18" customHeight="1" x14ac:dyDescent="0.15">
      <c r="A53" s="288">
        <f t="shared" si="2"/>
        <v>0</v>
      </c>
      <c r="B53" s="302"/>
      <c r="C53" s="303">
        <v>45</v>
      </c>
      <c r="D53" s="11"/>
      <c r="E53" s="12"/>
      <c r="F53" s="11"/>
      <c r="G53" s="12"/>
      <c r="H53" s="13"/>
      <c r="I53" s="12"/>
      <c r="J53" s="14"/>
      <c r="K53" s="11"/>
      <c r="M53" s="295">
        <f t="shared" si="1"/>
        <v>0</v>
      </c>
    </row>
    <row r="54" spans="1:13" s="295" customFormat="1" ht="18" customHeight="1" x14ac:dyDescent="0.15">
      <c r="A54" s="288">
        <f t="shared" si="2"/>
        <v>0</v>
      </c>
      <c r="B54" s="302"/>
      <c r="C54" s="303">
        <v>46</v>
      </c>
      <c r="D54" s="11"/>
      <c r="E54" s="12"/>
      <c r="F54" s="11"/>
      <c r="G54" s="12"/>
      <c r="H54" s="13"/>
      <c r="I54" s="12"/>
      <c r="J54" s="14"/>
      <c r="K54" s="11"/>
      <c r="M54" s="295">
        <f t="shared" si="1"/>
        <v>0</v>
      </c>
    </row>
    <row r="55" spans="1:13" s="295" customFormat="1" ht="18" customHeight="1" x14ac:dyDescent="0.15">
      <c r="A55" s="288">
        <f t="shared" si="2"/>
        <v>0</v>
      </c>
      <c r="B55" s="302"/>
      <c r="C55" s="303">
        <v>47</v>
      </c>
      <c r="D55" s="11"/>
      <c r="E55" s="12"/>
      <c r="F55" s="11"/>
      <c r="G55" s="12"/>
      <c r="H55" s="13"/>
      <c r="I55" s="12"/>
      <c r="J55" s="14"/>
      <c r="K55" s="11"/>
      <c r="M55" s="295">
        <f t="shared" si="1"/>
        <v>0</v>
      </c>
    </row>
    <row r="56" spans="1:13" s="295" customFormat="1" ht="18" customHeight="1" x14ac:dyDescent="0.15">
      <c r="A56" s="288">
        <f t="shared" si="2"/>
        <v>0</v>
      </c>
      <c r="B56" s="302"/>
      <c r="C56" s="303">
        <v>48</v>
      </c>
      <c r="D56" s="11"/>
      <c r="E56" s="12"/>
      <c r="F56" s="11"/>
      <c r="G56" s="12"/>
      <c r="H56" s="13"/>
      <c r="I56" s="12"/>
      <c r="J56" s="14"/>
      <c r="K56" s="11"/>
      <c r="M56" s="295">
        <f t="shared" si="1"/>
        <v>0</v>
      </c>
    </row>
    <row r="57" spans="1:13" s="295" customFormat="1" ht="18" customHeight="1" x14ac:dyDescent="0.15">
      <c r="A57" s="288">
        <f t="shared" si="2"/>
        <v>0</v>
      </c>
      <c r="B57" s="302"/>
      <c r="C57" s="303">
        <v>49</v>
      </c>
      <c r="D57" s="11"/>
      <c r="E57" s="12"/>
      <c r="F57" s="11"/>
      <c r="G57" s="12"/>
      <c r="H57" s="13"/>
      <c r="I57" s="12"/>
      <c r="J57" s="14"/>
      <c r="K57" s="11"/>
      <c r="M57" s="295">
        <f t="shared" si="1"/>
        <v>0</v>
      </c>
    </row>
    <row r="58" spans="1:13" s="295" customFormat="1" ht="18" customHeight="1" x14ac:dyDescent="0.15">
      <c r="A58" s="288">
        <f t="shared" si="2"/>
        <v>0</v>
      </c>
      <c r="B58" s="302"/>
      <c r="C58" s="304">
        <v>50</v>
      </c>
      <c r="D58" s="15"/>
      <c r="E58" s="16"/>
      <c r="F58" s="15"/>
      <c r="G58" s="16"/>
      <c r="H58" s="17"/>
      <c r="I58" s="16"/>
      <c r="J58" s="18"/>
      <c r="K58" s="15"/>
      <c r="M58" s="295">
        <f t="shared" si="1"/>
        <v>0</v>
      </c>
    </row>
  </sheetData>
  <sheetProtection algorithmName="SHA-512" hashValue="09Jj/aS7OZfADDRqutGbP8nQMlUXgRXb/3Q/+wLbJC95D0U8dwLhGJjVFr+ph40GUQBjwmdiBh/ZmYkwMZeqjA==" saltValue="l2T2fnzkP0qZs/huqwt65g==" spinCount="100000" sheet="1" objects="1" scenarios="1"/>
  <mergeCells count="2">
    <mergeCell ref="C3:K3"/>
    <mergeCell ref="C4:K4"/>
  </mergeCells>
  <phoneticPr fontId="5"/>
  <conditionalFormatting sqref="D9:D58">
    <cfRule type="expression" dxfId="4" priority="5" stopIfTrue="1">
      <formula>AND($A9&lt;&gt;0, TRIM($D9)="")</formula>
    </cfRule>
  </conditionalFormatting>
  <conditionalFormatting sqref="E9:E58">
    <cfRule type="expression" dxfId="3" priority="4" stopIfTrue="1">
      <formula>AND($A9&lt;&gt;0, TRIM($E9)="")</formula>
    </cfRule>
  </conditionalFormatting>
  <conditionalFormatting sqref="F9:F58">
    <cfRule type="expression" dxfId="2" priority="3" stopIfTrue="1">
      <formula>AND($A9&lt;&gt;0, TRIM($F9)="")</formula>
    </cfRule>
  </conditionalFormatting>
  <conditionalFormatting sqref="G9:G58">
    <cfRule type="expression" dxfId="1" priority="2" stopIfTrue="1">
      <formula>AND($A9&lt;&gt;0, TRIM($G9)="")</formula>
    </cfRule>
  </conditionalFormatting>
  <conditionalFormatting sqref="H9:H58">
    <cfRule type="expression" dxfId="0" priority="1" stopIfTrue="1">
      <formula>AND($A9&lt;&gt;0, TRIM($H9)="")</formula>
    </cfRule>
  </conditionalFormatting>
  <dataValidations count="8">
    <dataValidation imeMode="hiragana" allowBlank="1" showInputMessage="1" showErrorMessage="1" sqref="D9:D58" xr:uid="{74F620DA-35CF-43FA-9070-1545B13BB183}"/>
    <dataValidation imeMode="hiragana" allowBlank="1" showInputMessage="1" showErrorMessage="1" sqref="E9:E58" xr:uid="{1D605B95-452C-4E4C-A7DF-4C2B32E3A476}"/>
    <dataValidation imeMode="fullKatakana" allowBlank="1" showInputMessage="1" showErrorMessage="1" sqref="F9:F58" xr:uid="{3BEE1B1E-5B98-4A75-BF50-5B1B633F9F92}"/>
    <dataValidation type="list" imeMode="halfAlpha" allowBlank="1" showInputMessage="1" showErrorMessage="1" error="リストから選択してください" sqref="G9:G58" xr:uid="{65F1C08A-0F08-4C31-B87F-0E9A81B01887}">
      <formula1>"男,女,　"</formula1>
    </dataValidation>
    <dataValidation type="date" imeMode="halfAlpha" allowBlank="1" showInputMessage="1" showErrorMessage="1" error="有効な日付を入力してください" sqref="H9:H58" xr:uid="{4C27FBEA-A593-475E-840F-9408EF6BF167}">
      <formula1>92</formula1>
      <formula2>73415</formula2>
    </dataValidation>
    <dataValidation type="list" imeMode="halfAlpha" allowBlank="1" showInputMessage="1" showErrorMessage="1" error="リストから選択してください" sqref="I9:I58" xr:uid="{56A62138-ABB3-4B7A-8286-C31690DE4744}">
      <formula1>"常勤,非常勤,　"</formula1>
    </dataValidation>
    <dataValidation imeMode="hiragana" allowBlank="1" showInputMessage="1" showErrorMessage="1" sqref="J9:J58" xr:uid="{29539D80-76CB-4FF6-8964-00FD96896062}"/>
    <dataValidation imeMode="hiragana" allowBlank="1" showInputMessage="1" showErrorMessage="1" sqref="K9:K58" xr:uid="{E5EBE077-7105-4A78-81F1-BF17B5A42502}"/>
  </dataValidations>
  <pageMargins left="0.43307086614173229" right="0.35433070866141736" top="0.51181102362204722" bottom="0.31496062992125984" header="0.31496062992125984" footer="0.31496062992125984"/>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F5"/>
  <sheetViews>
    <sheetView zoomScaleNormal="100" workbookViewId="0"/>
  </sheetViews>
  <sheetFormatPr defaultRowHeight="13.5" x14ac:dyDescent="0.15"/>
  <cols>
    <col min="1" max="16384" width="9" style="105"/>
  </cols>
  <sheetData>
    <row r="1" spans="1:58" x14ac:dyDescent="0.15">
      <c r="A1" s="105"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58" x14ac:dyDescent="0.15">
      <c r="A2" s="105" t="str">
        <f>"@神奈川県@和歌山県@鹿児島県@"</f>
        <v>@神奈川県@和歌山県@鹿児島県@</v>
      </c>
    </row>
    <row r="3" spans="1:58" x14ac:dyDescent="0.15">
      <c r="A3" s="105" t="s">
        <v>64</v>
      </c>
    </row>
    <row r="4" spans="1:58" x14ac:dyDescent="0.15">
      <c r="A4" s="105" t="s">
        <v>65</v>
      </c>
    </row>
    <row r="5" spans="1:58" x14ac:dyDescent="0.15">
      <c r="A5" s="105" t="s">
        <v>275</v>
      </c>
      <c r="B5" s="105" t="s">
        <v>276</v>
      </c>
      <c r="C5" s="105" t="s">
        <v>277</v>
      </c>
      <c r="D5" s="105" t="s">
        <v>278</v>
      </c>
      <c r="E5" s="105" t="s">
        <v>279</v>
      </c>
      <c r="F5" s="105" t="s">
        <v>280</v>
      </c>
      <c r="G5" s="105" t="s">
        <v>281</v>
      </c>
      <c r="H5" s="105" t="s">
        <v>282</v>
      </c>
      <c r="I5" s="105" t="s">
        <v>283</v>
      </c>
      <c r="J5" s="105" t="s">
        <v>284</v>
      </c>
      <c r="K5" s="105" t="s">
        <v>285</v>
      </c>
      <c r="L5" s="105" t="s">
        <v>286</v>
      </c>
      <c r="M5" s="105" t="s">
        <v>287</v>
      </c>
      <c r="N5" s="105" t="s">
        <v>288</v>
      </c>
      <c r="O5" s="105" t="s">
        <v>289</v>
      </c>
      <c r="P5" s="105" t="s">
        <v>290</v>
      </c>
      <c r="Q5" s="105" t="s">
        <v>291</v>
      </c>
      <c r="R5" s="105" t="s">
        <v>292</v>
      </c>
      <c r="S5" s="105" t="s">
        <v>293</v>
      </c>
      <c r="T5" s="105" t="s">
        <v>294</v>
      </c>
      <c r="U5" s="105" t="s">
        <v>295</v>
      </c>
      <c r="V5" s="105" t="s">
        <v>296</v>
      </c>
      <c r="W5" s="105" t="s">
        <v>297</v>
      </c>
      <c r="X5" s="105" t="s">
        <v>298</v>
      </c>
      <c r="Y5" s="105" t="s">
        <v>299</v>
      </c>
      <c r="Z5" s="105" t="s">
        <v>300</v>
      </c>
      <c r="AA5" s="105" t="s">
        <v>301</v>
      </c>
      <c r="AB5" s="105" t="s">
        <v>302</v>
      </c>
      <c r="AC5" s="105" t="s">
        <v>303</v>
      </c>
      <c r="AD5" s="105" t="s">
        <v>304</v>
      </c>
      <c r="AE5" s="105" t="s">
        <v>305</v>
      </c>
      <c r="AF5" s="105" t="s">
        <v>306</v>
      </c>
      <c r="AG5" s="105" t="s">
        <v>307</v>
      </c>
      <c r="AH5" s="105" t="s">
        <v>308</v>
      </c>
      <c r="AI5" s="105" t="s">
        <v>309</v>
      </c>
      <c r="AJ5" s="105" t="s">
        <v>310</v>
      </c>
      <c r="AK5" s="105" t="s">
        <v>311</v>
      </c>
      <c r="AL5" s="105" t="s">
        <v>312</v>
      </c>
      <c r="AM5" s="105" t="s">
        <v>313</v>
      </c>
      <c r="AN5" s="105" t="s">
        <v>314</v>
      </c>
      <c r="AO5" s="105" t="s">
        <v>315</v>
      </c>
      <c r="AP5" s="105" t="s">
        <v>316</v>
      </c>
      <c r="AQ5" s="105" t="s">
        <v>317</v>
      </c>
      <c r="AR5" s="105" t="s">
        <v>318</v>
      </c>
      <c r="AS5" s="105" t="s">
        <v>319</v>
      </c>
      <c r="AT5" s="105" t="s">
        <v>320</v>
      </c>
      <c r="AU5" s="105" t="s">
        <v>321</v>
      </c>
      <c r="AV5" s="105" t="s">
        <v>322</v>
      </c>
      <c r="AW5" s="105" t="s">
        <v>323</v>
      </c>
      <c r="AX5" s="105" t="s">
        <v>324</v>
      </c>
      <c r="AY5" s="105" t="s">
        <v>325</v>
      </c>
      <c r="AZ5" s="105" t="s">
        <v>326</v>
      </c>
      <c r="BA5" s="105" t="s">
        <v>327</v>
      </c>
      <c r="BB5" s="105" t="s">
        <v>328</v>
      </c>
      <c r="BC5" s="105" t="s">
        <v>329</v>
      </c>
      <c r="BD5" s="105" t="s">
        <v>330</v>
      </c>
      <c r="BE5" s="105" t="s">
        <v>331</v>
      </c>
      <c r="BF5" s="105" t="s">
        <v>274</v>
      </c>
    </row>
  </sheetData>
  <sheetProtection algorithmName="SHA-512" hashValue="8S6NkkyM3uHq6FP1ijzc/X69M3o8sCB7Hn7g7JorvzouWg2NB8nsh4XUOnQrImf11UiREcW2vkn2xCWhtQtTsg==" saltValue="+3hEJ0p0t4TuKmJFv/5puQ=="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入力シート</vt:lpstr>
      <vt:lpstr>役員情報入力シート</vt:lpstr>
      <vt:lpstr>settings</vt:lpstr>
      <vt:lpstr>入力シート!Print_Titles</vt:lpstr>
      <vt:lpstr>役員情報入力シート!Print_Titles</vt:lpstr>
      <vt:lpstr>営業種目_業務委託</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2023-11-07T01:58:51Z</cp:lastPrinted>
  <dcterms:created xsi:type="dcterms:W3CDTF">2018-07-20T07:50:20Z</dcterms:created>
  <dcterms:modified xsi:type="dcterms:W3CDTF">2023-12-01T02:20:38Z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